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Print P&amp;A &amp; OC" sheetId="2" r:id="rId1"/>
    <sheet name="Sheet1" sheetId="1" r:id="rId2"/>
  </sheets>
  <externalReferences>
    <externalReference r:id="rId3"/>
  </externalReferences>
  <definedNames>
    <definedName name="_xlnm._FilterDatabase" localSheetId="0" hidden="1">'Print P&amp;A &amp; OC'!$C$2:$F$70</definedName>
    <definedName name="_xlnm.Print_Area" localSheetId="0">'Print P&amp;A &amp; OC'!$B$2:$F$102,'Print P&amp;A &amp; OC'!$B$105:$F$205,'Print P&amp;A &amp; OC'!$B$208:$F$302,'Print P&amp;A &amp; OC'!$B$304:$F$403,'Print P&amp;A &amp; OC'!$B$405:$F$531,'Print P&amp;A &amp; OC'!$B$533:$F$653,'Print P&amp;A &amp; OC'!$B$655:$F$774,'Print P&amp;A &amp; OC'!$B$776:$F$899,'Print P&amp;A &amp; OC'!$B$901:$F$1024,'Print P&amp;A &amp; OC'!$B$1026:$F$1137,'Print P&amp;A &amp; OC'!$B$1139:$F$1250,'Print P&amp;A &amp; OC'!$B$1252:$F$1364,'Print P&amp;A &amp; OC'!$B$1366:$F$1477,'Print P&amp;A &amp; OC'!$B$1479:$F$1590,'Print P&amp;A &amp; OC'!$B$1592:$F$1704,'Print P&amp;A &amp; OC'!$B$1706:$F$1817,'Print P&amp;A &amp; OC'!$B$1820:$F$1915,'Print P&amp;A &amp; OC'!$B$1918:$F$2013,'Print P&amp;A &amp; OC'!$B$2020:$F$2049</definedName>
  </definedNames>
  <calcPr calcId="152511"/>
</workbook>
</file>

<file path=xl/calcChain.xml><?xml version="1.0" encoding="utf-8"?>
<calcChain xmlns="http://schemas.openxmlformats.org/spreadsheetml/2006/main">
  <c r="K2045" i="2" l="1"/>
  <c r="K2042" i="2"/>
  <c r="J2042" i="2"/>
  <c r="J2045" i="2" s="1"/>
  <c r="I2042" i="2"/>
  <c r="I2045" i="2" s="1"/>
  <c r="K2037" i="2"/>
  <c r="F2037" i="2" s="1"/>
  <c r="J2037" i="2"/>
  <c r="I2037" i="2"/>
  <c r="E2037" i="2"/>
  <c r="D2037" i="2"/>
  <c r="K2034" i="2"/>
  <c r="J2034" i="2"/>
  <c r="E2034" i="2" s="1"/>
  <c r="I2034" i="2"/>
  <c r="D2034" i="2" s="1"/>
  <c r="F2034" i="2"/>
  <c r="K2031" i="2"/>
  <c r="F2031" i="2" s="1"/>
  <c r="J2031" i="2"/>
  <c r="I2031" i="2"/>
  <c r="E2031" i="2"/>
  <c r="D2031" i="2"/>
  <c r="K2028" i="2"/>
  <c r="J2028" i="2"/>
  <c r="E2028" i="2" s="1"/>
  <c r="I2028" i="2"/>
  <c r="D2028" i="2" s="1"/>
  <c r="D2040" i="2" s="1"/>
  <c r="F2028" i="2"/>
  <c r="F2040" i="2" s="1"/>
  <c r="F2018" i="2"/>
  <c r="F2010" i="2"/>
  <c r="E2010" i="2"/>
  <c r="D2010" i="2"/>
  <c r="F2009" i="2"/>
  <c r="E2009" i="2"/>
  <c r="D2009" i="2"/>
  <c r="F2008" i="2"/>
  <c r="E2008" i="2"/>
  <c r="D2008" i="2"/>
  <c r="F2007" i="2"/>
  <c r="E2007" i="2"/>
  <c r="E2011" i="2" s="1"/>
  <c r="D2007" i="2"/>
  <c r="F2006" i="2"/>
  <c r="E2006" i="2"/>
  <c r="D2006" i="2"/>
  <c r="D2011" i="2" s="1"/>
  <c r="F2002" i="2"/>
  <c r="E2002" i="2"/>
  <c r="D2002" i="2"/>
  <c r="F2001" i="2"/>
  <c r="E2001" i="2"/>
  <c r="D2001" i="2"/>
  <c r="F2000" i="2"/>
  <c r="E2000" i="2"/>
  <c r="D2000" i="2"/>
  <c r="F1999" i="2"/>
  <c r="E1999" i="2"/>
  <c r="D1999" i="2"/>
  <c r="F1998" i="2"/>
  <c r="E1998" i="2"/>
  <c r="D1998" i="2"/>
  <c r="F1997" i="2"/>
  <c r="E1997" i="2"/>
  <c r="D1997" i="2"/>
  <c r="B1997" i="2"/>
  <c r="B1998" i="2" s="1"/>
  <c r="B1999" i="2" s="1"/>
  <c r="B2000" i="2" s="1"/>
  <c r="B2001" i="2" s="1"/>
  <c r="F1996" i="2"/>
  <c r="E1996" i="2"/>
  <c r="D1996" i="2"/>
  <c r="F1995" i="2"/>
  <c r="E1995" i="2"/>
  <c r="D1995" i="2"/>
  <c r="F1994" i="2"/>
  <c r="E1994" i="2"/>
  <c r="D1994" i="2"/>
  <c r="F1993" i="2"/>
  <c r="E1993" i="2"/>
  <c r="D1993" i="2"/>
  <c r="F1992" i="2"/>
  <c r="E1992" i="2"/>
  <c r="D1992" i="2"/>
  <c r="F1991" i="2"/>
  <c r="F2003" i="2" s="1"/>
  <c r="E1991" i="2"/>
  <c r="D1991" i="2"/>
  <c r="F1990" i="2"/>
  <c r="E1990" i="2"/>
  <c r="D1990" i="2"/>
  <c r="B1990" i="2"/>
  <c r="B1991" i="2" s="1"/>
  <c r="B1992" i="2" s="1"/>
  <c r="B1993" i="2" s="1"/>
  <c r="B1994" i="2" s="1"/>
  <c r="F1989" i="2"/>
  <c r="E1989" i="2"/>
  <c r="E2003" i="2" s="1"/>
  <c r="D1989" i="2"/>
  <c r="E1987" i="2"/>
  <c r="F1986" i="2"/>
  <c r="E1986" i="2"/>
  <c r="D1986" i="2"/>
  <c r="D1987" i="2" s="1"/>
  <c r="F1985" i="2"/>
  <c r="F1987" i="2" s="1"/>
  <c r="E1985" i="2"/>
  <c r="D1985" i="2"/>
  <c r="F1983" i="2"/>
  <c r="E1983" i="2"/>
  <c r="D1983" i="2"/>
  <c r="E1981" i="2"/>
  <c r="F1978" i="2"/>
  <c r="F1977" i="2"/>
  <c r="E1977" i="2"/>
  <c r="E1978" i="2" s="1"/>
  <c r="D1977" i="2"/>
  <c r="F1976" i="2"/>
  <c r="E1976" i="2"/>
  <c r="D1976" i="2"/>
  <c r="D1978" i="2" s="1"/>
  <c r="F1973" i="2"/>
  <c r="E1973" i="2"/>
  <c r="D1973" i="2"/>
  <c r="F1972" i="2"/>
  <c r="E1972" i="2"/>
  <c r="D1972" i="2"/>
  <c r="F1971" i="2"/>
  <c r="E1971" i="2"/>
  <c r="D1971" i="2"/>
  <c r="F1970" i="2"/>
  <c r="E1970" i="2"/>
  <c r="D1970" i="2"/>
  <c r="F1969" i="2"/>
  <c r="F1974" i="2" s="1"/>
  <c r="E1969" i="2"/>
  <c r="D1969" i="2"/>
  <c r="E1966" i="2"/>
  <c r="F1965" i="2"/>
  <c r="E1965" i="2"/>
  <c r="D1965" i="2"/>
  <c r="D1966" i="2" s="1"/>
  <c r="F1964" i="2"/>
  <c r="E1964" i="2"/>
  <c r="D1964" i="2"/>
  <c r="F1963" i="2"/>
  <c r="F1966" i="2" s="1"/>
  <c r="E1963" i="2"/>
  <c r="D1963" i="2"/>
  <c r="F1960" i="2"/>
  <c r="E1960" i="2"/>
  <c r="D1960" i="2"/>
  <c r="F1959" i="2"/>
  <c r="E1959" i="2"/>
  <c r="D1959" i="2"/>
  <c r="F1958" i="2"/>
  <c r="E1958" i="2"/>
  <c r="D1958" i="2"/>
  <c r="F1957" i="2"/>
  <c r="E1957" i="2"/>
  <c r="E1961" i="2" s="1"/>
  <c r="D1957" i="2"/>
  <c r="F1956" i="2"/>
  <c r="E1956" i="2"/>
  <c r="D1956" i="2"/>
  <c r="D1961" i="2" s="1"/>
  <c r="F1955" i="2"/>
  <c r="E1955" i="2"/>
  <c r="D1955" i="2"/>
  <c r="F1954" i="2"/>
  <c r="F1961" i="2" s="1"/>
  <c r="E1954" i="2"/>
  <c r="D1954" i="2"/>
  <c r="F1950" i="2"/>
  <c r="E1950" i="2"/>
  <c r="D1950" i="2"/>
  <c r="F1949" i="2"/>
  <c r="E1949" i="2"/>
  <c r="D1949" i="2"/>
  <c r="F1948" i="2"/>
  <c r="E1948" i="2"/>
  <c r="D1948" i="2"/>
  <c r="F1947" i="2"/>
  <c r="E1947" i="2"/>
  <c r="D1947" i="2"/>
  <c r="F1946" i="2"/>
  <c r="E1946" i="2"/>
  <c r="D1946" i="2"/>
  <c r="F1945" i="2"/>
  <c r="E1945" i="2"/>
  <c r="D1945" i="2"/>
  <c r="F1944" i="2"/>
  <c r="E1944" i="2"/>
  <c r="D1944" i="2"/>
  <c r="F1943" i="2"/>
  <c r="E1943" i="2"/>
  <c r="D1943" i="2"/>
  <c r="F1942" i="2"/>
  <c r="E1942" i="2"/>
  <c r="D1942" i="2"/>
  <c r="F1941" i="2"/>
  <c r="E1941" i="2"/>
  <c r="D1941" i="2"/>
  <c r="F1940" i="2"/>
  <c r="E1940" i="2"/>
  <c r="D1940" i="2"/>
  <c r="F1939" i="2"/>
  <c r="E1939" i="2"/>
  <c r="D1939" i="2"/>
  <c r="F1938" i="2"/>
  <c r="E1938" i="2"/>
  <c r="D1938" i="2"/>
  <c r="F1937" i="2"/>
  <c r="E1937" i="2"/>
  <c r="D1937" i="2"/>
  <c r="F1936" i="2"/>
  <c r="E1936" i="2"/>
  <c r="D1936" i="2"/>
  <c r="F1935" i="2"/>
  <c r="E1935" i="2"/>
  <c r="D1935" i="2"/>
  <c r="F1934" i="2"/>
  <c r="E1934" i="2"/>
  <c r="D1934" i="2"/>
  <c r="F1933" i="2"/>
  <c r="E1933" i="2"/>
  <c r="D1933" i="2"/>
  <c r="F1932" i="2"/>
  <c r="E1932" i="2"/>
  <c r="D1932" i="2"/>
  <c r="F1931" i="2"/>
  <c r="E1931" i="2"/>
  <c r="D1931" i="2"/>
  <c r="D1951" i="2" s="1"/>
  <c r="D1952" i="2" s="1"/>
  <c r="F1930" i="2"/>
  <c r="E1930" i="2"/>
  <c r="D1930" i="2"/>
  <c r="F1928" i="2"/>
  <c r="F1927" i="2"/>
  <c r="E1927" i="2"/>
  <c r="E1928" i="2" s="1"/>
  <c r="D1927" i="2"/>
  <c r="D1928" i="2" s="1"/>
  <c r="D1925" i="2"/>
  <c r="F1924" i="2"/>
  <c r="E1924" i="2"/>
  <c r="D1924" i="2"/>
  <c r="F1923" i="2"/>
  <c r="F1925" i="2" s="1"/>
  <c r="E1923" i="2"/>
  <c r="E1925" i="2" s="1"/>
  <c r="D1923" i="2"/>
  <c r="F1920" i="2"/>
  <c r="E1920" i="2"/>
  <c r="D1920" i="2"/>
  <c r="E1918" i="2"/>
  <c r="F1912" i="2"/>
  <c r="E1912" i="2"/>
  <c r="D1912" i="2"/>
  <c r="F1911" i="2"/>
  <c r="E1911" i="2"/>
  <c r="D1911" i="2"/>
  <c r="F1910" i="2"/>
  <c r="E1910" i="2"/>
  <c r="D1910" i="2"/>
  <c r="F1909" i="2"/>
  <c r="E1909" i="2"/>
  <c r="D1909" i="2"/>
  <c r="D1913" i="2" s="1"/>
  <c r="F1908" i="2"/>
  <c r="E1908" i="2"/>
  <c r="D1908" i="2"/>
  <c r="F1904" i="2"/>
  <c r="E1904" i="2"/>
  <c r="D1904" i="2"/>
  <c r="F1903" i="2"/>
  <c r="E1903" i="2"/>
  <c r="D1903" i="2"/>
  <c r="F1902" i="2"/>
  <c r="E1902" i="2"/>
  <c r="D1902" i="2"/>
  <c r="F1901" i="2"/>
  <c r="E1901" i="2"/>
  <c r="D1901" i="2"/>
  <c r="F1900" i="2"/>
  <c r="E1900" i="2"/>
  <c r="D1900" i="2"/>
  <c r="F1899" i="2"/>
  <c r="E1899" i="2"/>
  <c r="D1899" i="2"/>
  <c r="B1899" i="2"/>
  <c r="B1900" i="2" s="1"/>
  <c r="B1901" i="2" s="1"/>
  <c r="B1902" i="2" s="1"/>
  <c r="B1903" i="2" s="1"/>
  <c r="F1898" i="2"/>
  <c r="E1898" i="2"/>
  <c r="D1898" i="2"/>
  <c r="F1897" i="2"/>
  <c r="E1897" i="2"/>
  <c r="D1897" i="2"/>
  <c r="F1896" i="2"/>
  <c r="E1896" i="2"/>
  <c r="D1896" i="2"/>
  <c r="F1895" i="2"/>
  <c r="E1895" i="2"/>
  <c r="D1895" i="2"/>
  <c r="F1894" i="2"/>
  <c r="E1894" i="2"/>
  <c r="D1894" i="2"/>
  <c r="F1893" i="2"/>
  <c r="E1893" i="2"/>
  <c r="D1893" i="2"/>
  <c r="F1892" i="2"/>
  <c r="E1892" i="2"/>
  <c r="D1892" i="2"/>
  <c r="B1892" i="2"/>
  <c r="B1893" i="2" s="1"/>
  <c r="B1894" i="2" s="1"/>
  <c r="B1895" i="2" s="1"/>
  <c r="B1896" i="2" s="1"/>
  <c r="F1891" i="2"/>
  <c r="E1891" i="2"/>
  <c r="E1905" i="2" s="1"/>
  <c r="E1906" i="2" s="1"/>
  <c r="D1891" i="2"/>
  <c r="D1889" i="2"/>
  <c r="F1888" i="2"/>
  <c r="E1888" i="2"/>
  <c r="D1888" i="2"/>
  <c r="F1887" i="2"/>
  <c r="F1889" i="2" s="1"/>
  <c r="E1887" i="2"/>
  <c r="E1889" i="2" s="1"/>
  <c r="D1887" i="2"/>
  <c r="F1885" i="2"/>
  <c r="E1885" i="2"/>
  <c r="D1885" i="2"/>
  <c r="E1883" i="2"/>
  <c r="E1880" i="2"/>
  <c r="F1879" i="2"/>
  <c r="E1879" i="2"/>
  <c r="D1879" i="2"/>
  <c r="D1880" i="2" s="1"/>
  <c r="F1878" i="2"/>
  <c r="F1880" i="2" s="1"/>
  <c r="E1878" i="2"/>
  <c r="D1878" i="2"/>
  <c r="F1876" i="2"/>
  <c r="F1875" i="2"/>
  <c r="E1875" i="2"/>
  <c r="D1875" i="2"/>
  <c r="F1874" i="2"/>
  <c r="E1874" i="2"/>
  <c r="D1874" i="2"/>
  <c r="F1873" i="2"/>
  <c r="E1873" i="2"/>
  <c r="D1873" i="2"/>
  <c r="F1872" i="2"/>
  <c r="E1872" i="2"/>
  <c r="D1872" i="2"/>
  <c r="F1871" i="2"/>
  <c r="E1871" i="2"/>
  <c r="E1876" i="2" s="1"/>
  <c r="D1871" i="2"/>
  <c r="D1868" i="2"/>
  <c r="F1867" i="2"/>
  <c r="E1867" i="2"/>
  <c r="D1867" i="2"/>
  <c r="F1866" i="2"/>
  <c r="E1866" i="2"/>
  <c r="D1866" i="2"/>
  <c r="F1865" i="2"/>
  <c r="E1865" i="2"/>
  <c r="E1868" i="2" s="1"/>
  <c r="D1865" i="2"/>
  <c r="F1862" i="2"/>
  <c r="E1862" i="2"/>
  <c r="D1862" i="2"/>
  <c r="F1861" i="2"/>
  <c r="E1861" i="2"/>
  <c r="D1861" i="2"/>
  <c r="F1860" i="2"/>
  <c r="E1860" i="2"/>
  <c r="D1860" i="2"/>
  <c r="F1859" i="2"/>
  <c r="E1859" i="2"/>
  <c r="D1859" i="2"/>
  <c r="D1863" i="2" s="1"/>
  <c r="F1858" i="2"/>
  <c r="E1858" i="2"/>
  <c r="D1858" i="2"/>
  <c r="F1857" i="2"/>
  <c r="E1857" i="2"/>
  <c r="D1857" i="2"/>
  <c r="F1856" i="2"/>
  <c r="F1863" i="2" s="1"/>
  <c r="E1856" i="2"/>
  <c r="E1863" i="2" s="1"/>
  <c r="D1856" i="2"/>
  <c r="F1852" i="2"/>
  <c r="E1852" i="2"/>
  <c r="D1852" i="2"/>
  <c r="F1851" i="2"/>
  <c r="E1851" i="2"/>
  <c r="D1851" i="2"/>
  <c r="F1850" i="2"/>
  <c r="E1850" i="2"/>
  <c r="D1850" i="2"/>
  <c r="F1849" i="2"/>
  <c r="E1849" i="2"/>
  <c r="D1849" i="2"/>
  <c r="F1848" i="2"/>
  <c r="E1848" i="2"/>
  <c r="D1848" i="2"/>
  <c r="F1847" i="2"/>
  <c r="E1847" i="2"/>
  <c r="D1847" i="2"/>
  <c r="F1846" i="2"/>
  <c r="E1846" i="2"/>
  <c r="D1846" i="2"/>
  <c r="F1845" i="2"/>
  <c r="E1845" i="2"/>
  <c r="D1845" i="2"/>
  <c r="F1844" i="2"/>
  <c r="E1844" i="2"/>
  <c r="D1844" i="2"/>
  <c r="F1843" i="2"/>
  <c r="E1843" i="2"/>
  <c r="D1843" i="2"/>
  <c r="F1842" i="2"/>
  <c r="E1842" i="2"/>
  <c r="D1842" i="2"/>
  <c r="F1841" i="2"/>
  <c r="E1841" i="2"/>
  <c r="D1841" i="2"/>
  <c r="F1840" i="2"/>
  <c r="E1840" i="2"/>
  <c r="D1840" i="2"/>
  <c r="F1839" i="2"/>
  <c r="E1839" i="2"/>
  <c r="D1839" i="2"/>
  <c r="F1838" i="2"/>
  <c r="E1838" i="2"/>
  <c r="D1838" i="2"/>
  <c r="F1837" i="2"/>
  <c r="E1837" i="2"/>
  <c r="D1837" i="2"/>
  <c r="F1836" i="2"/>
  <c r="E1836" i="2"/>
  <c r="D1836" i="2"/>
  <c r="F1835" i="2"/>
  <c r="E1835" i="2"/>
  <c r="D1835" i="2"/>
  <c r="F1834" i="2"/>
  <c r="E1834" i="2"/>
  <c r="D1834" i="2"/>
  <c r="F1833" i="2"/>
  <c r="E1833" i="2"/>
  <c r="D1833" i="2"/>
  <c r="F1832" i="2"/>
  <c r="F1853" i="2" s="1"/>
  <c r="E1832" i="2"/>
  <c r="D1832" i="2"/>
  <c r="E1830" i="2"/>
  <c r="F1829" i="2"/>
  <c r="F1830" i="2" s="1"/>
  <c r="E1829" i="2"/>
  <c r="D1829" i="2"/>
  <c r="D1830" i="2" s="1"/>
  <c r="F1826" i="2"/>
  <c r="E1826" i="2"/>
  <c r="D1826" i="2"/>
  <c r="F1825" i="2"/>
  <c r="E1825" i="2"/>
  <c r="E1827" i="2" s="1"/>
  <c r="D1825" i="2"/>
  <c r="D1827" i="2" s="1"/>
  <c r="F1822" i="2"/>
  <c r="E1822" i="2"/>
  <c r="D1822" i="2"/>
  <c r="E1820" i="2"/>
  <c r="F1814" i="2"/>
  <c r="E1814" i="2"/>
  <c r="D1814" i="2"/>
  <c r="F1813" i="2"/>
  <c r="E1813" i="2"/>
  <c r="D1813" i="2"/>
  <c r="F1812" i="2"/>
  <c r="E1812" i="2"/>
  <c r="D1812" i="2"/>
  <c r="F1811" i="2"/>
  <c r="E1811" i="2"/>
  <c r="D1811" i="2"/>
  <c r="F1810" i="2"/>
  <c r="F1815" i="2" s="1"/>
  <c r="E1810" i="2"/>
  <c r="E1815" i="2" s="1"/>
  <c r="D1810" i="2"/>
  <c r="D1815" i="2" s="1"/>
  <c r="F1806" i="2"/>
  <c r="E1806" i="2"/>
  <c r="D1806" i="2"/>
  <c r="F1805" i="2"/>
  <c r="E1805" i="2"/>
  <c r="D1805" i="2"/>
  <c r="F1804" i="2"/>
  <c r="E1804" i="2"/>
  <c r="D1804" i="2"/>
  <c r="F1803" i="2"/>
  <c r="E1803" i="2"/>
  <c r="D1803" i="2"/>
  <c r="F1802" i="2"/>
  <c r="E1802" i="2"/>
  <c r="D1802" i="2"/>
  <c r="F1801" i="2"/>
  <c r="E1801" i="2"/>
  <c r="D1801" i="2"/>
  <c r="B1801" i="2"/>
  <c r="B1802" i="2" s="1"/>
  <c r="B1803" i="2" s="1"/>
  <c r="B1804" i="2" s="1"/>
  <c r="B1805" i="2" s="1"/>
  <c r="F1800" i="2"/>
  <c r="E1800" i="2"/>
  <c r="D1800" i="2"/>
  <c r="F1799" i="2"/>
  <c r="E1799" i="2"/>
  <c r="D1799" i="2"/>
  <c r="F1798" i="2"/>
  <c r="E1798" i="2"/>
  <c r="D1798" i="2"/>
  <c r="F1797" i="2"/>
  <c r="E1797" i="2"/>
  <c r="D1797" i="2"/>
  <c r="F1796" i="2"/>
  <c r="E1796" i="2"/>
  <c r="D1796" i="2"/>
  <c r="F1795" i="2"/>
  <c r="E1795" i="2"/>
  <c r="D1795" i="2"/>
  <c r="F1794" i="2"/>
  <c r="E1794" i="2"/>
  <c r="D1794" i="2"/>
  <c r="B1794" i="2"/>
  <c r="B1795" i="2" s="1"/>
  <c r="B1796" i="2" s="1"/>
  <c r="B1797" i="2" s="1"/>
  <c r="B1798" i="2" s="1"/>
  <c r="F1793" i="2"/>
  <c r="E1793" i="2"/>
  <c r="E1807" i="2" s="1"/>
  <c r="D1793" i="2"/>
  <c r="D1807" i="2" s="1"/>
  <c r="F1790" i="2"/>
  <c r="E1790" i="2"/>
  <c r="D1790" i="2"/>
  <c r="F1789" i="2"/>
  <c r="F1791" i="2" s="1"/>
  <c r="E1789" i="2"/>
  <c r="D1789" i="2"/>
  <c r="D1791" i="2" s="1"/>
  <c r="F1786" i="2"/>
  <c r="E1786" i="2"/>
  <c r="D1786" i="2"/>
  <c r="F1785" i="2"/>
  <c r="F1787" i="2" s="1"/>
  <c r="E1785" i="2"/>
  <c r="E1787" i="2" s="1"/>
  <c r="D1785" i="2"/>
  <c r="D1787" i="2" s="1"/>
  <c r="F1782" i="2"/>
  <c r="E1782" i="2"/>
  <c r="D1782" i="2"/>
  <c r="F1781" i="2"/>
  <c r="E1781" i="2"/>
  <c r="D1781" i="2"/>
  <c r="F1780" i="2"/>
  <c r="E1780" i="2"/>
  <c r="D1780" i="2"/>
  <c r="F1779" i="2"/>
  <c r="E1779" i="2"/>
  <c r="D1779" i="2"/>
  <c r="D1783" i="2" s="1"/>
  <c r="F1778" i="2"/>
  <c r="E1778" i="2"/>
  <c r="D1778" i="2"/>
  <c r="F1775" i="2"/>
  <c r="E1774" i="2"/>
  <c r="F1773" i="2"/>
  <c r="F1774" i="2" s="1"/>
  <c r="E1773" i="2"/>
  <c r="D1773" i="2"/>
  <c r="D1774" i="2" s="1"/>
  <c r="F1771" i="2"/>
  <c r="E1771" i="2"/>
  <c r="D1771" i="2"/>
  <c r="E1769" i="2"/>
  <c r="F1765" i="2"/>
  <c r="E1765" i="2"/>
  <c r="D1765" i="2"/>
  <c r="F1764" i="2"/>
  <c r="E1764" i="2"/>
  <c r="D1764" i="2"/>
  <c r="F1763" i="2"/>
  <c r="E1763" i="2"/>
  <c r="D1763" i="2"/>
  <c r="F1762" i="2"/>
  <c r="E1762" i="2"/>
  <c r="D1762" i="2"/>
  <c r="F1761" i="2"/>
  <c r="E1761" i="2"/>
  <c r="D1761" i="2"/>
  <c r="F1760" i="2"/>
  <c r="E1760" i="2"/>
  <c r="D1760" i="2"/>
  <c r="F1759" i="2"/>
  <c r="E1759" i="2"/>
  <c r="D1759" i="2"/>
  <c r="F1758" i="2"/>
  <c r="E1758" i="2"/>
  <c r="D1758" i="2"/>
  <c r="F1757" i="2"/>
  <c r="E1757" i="2"/>
  <c r="D1757" i="2"/>
  <c r="F1756" i="2"/>
  <c r="E1756" i="2"/>
  <c r="D1756" i="2"/>
  <c r="F1755" i="2"/>
  <c r="E1755" i="2"/>
  <c r="D1755" i="2"/>
  <c r="F1754" i="2"/>
  <c r="E1754" i="2"/>
  <c r="D1754" i="2"/>
  <c r="F1753" i="2"/>
  <c r="F1766" i="2" s="1"/>
  <c r="E1753" i="2"/>
  <c r="D1753" i="2"/>
  <c r="E1750" i="2"/>
  <c r="F1749" i="2"/>
  <c r="E1749" i="2"/>
  <c r="D1749" i="2"/>
  <c r="F1748" i="2"/>
  <c r="E1748" i="2"/>
  <c r="D1748" i="2"/>
  <c r="F1747" i="2"/>
  <c r="E1747" i="2"/>
  <c r="D1747" i="2"/>
  <c r="F1746" i="2"/>
  <c r="E1746" i="2"/>
  <c r="D1746" i="2"/>
  <c r="F1745" i="2"/>
  <c r="E1745" i="2"/>
  <c r="D1745" i="2"/>
  <c r="F1744" i="2"/>
  <c r="E1744" i="2"/>
  <c r="D1744" i="2"/>
  <c r="F1743" i="2"/>
  <c r="F1750" i="2" s="1"/>
  <c r="E1743" i="2"/>
  <c r="D1743" i="2"/>
  <c r="D1750" i="2" s="1"/>
  <c r="F1739" i="2"/>
  <c r="E1739" i="2"/>
  <c r="D1739" i="2"/>
  <c r="F1738" i="2"/>
  <c r="E1738" i="2"/>
  <c r="D1738" i="2"/>
  <c r="F1737" i="2"/>
  <c r="E1737" i="2"/>
  <c r="D1737" i="2"/>
  <c r="F1736" i="2"/>
  <c r="E1736" i="2"/>
  <c r="D1736" i="2"/>
  <c r="F1735" i="2"/>
  <c r="E1735" i="2"/>
  <c r="D1735" i="2"/>
  <c r="F1734" i="2"/>
  <c r="E1734" i="2"/>
  <c r="D1734" i="2"/>
  <c r="F1733" i="2"/>
  <c r="E1733" i="2"/>
  <c r="D1733" i="2"/>
  <c r="F1732" i="2"/>
  <c r="E1732" i="2"/>
  <c r="D1732" i="2"/>
  <c r="F1731" i="2"/>
  <c r="E1731" i="2"/>
  <c r="D1731" i="2"/>
  <c r="F1730" i="2"/>
  <c r="E1730" i="2"/>
  <c r="D1730" i="2"/>
  <c r="F1729" i="2"/>
  <c r="E1729" i="2"/>
  <c r="D1729" i="2"/>
  <c r="F1728" i="2"/>
  <c r="E1728" i="2"/>
  <c r="D1728" i="2"/>
  <c r="F1727" i="2"/>
  <c r="E1727" i="2"/>
  <c r="D1727" i="2"/>
  <c r="F1726" i="2"/>
  <c r="E1726" i="2"/>
  <c r="D1726" i="2"/>
  <c r="F1725" i="2"/>
  <c r="E1725" i="2"/>
  <c r="D1725" i="2"/>
  <c r="F1724" i="2"/>
  <c r="E1724" i="2"/>
  <c r="D1724" i="2"/>
  <c r="F1723" i="2"/>
  <c r="E1723" i="2"/>
  <c r="D1723" i="2"/>
  <c r="F1722" i="2"/>
  <c r="E1722" i="2"/>
  <c r="D1722" i="2"/>
  <c r="F1721" i="2"/>
  <c r="E1721" i="2"/>
  <c r="D1721" i="2"/>
  <c r="F1720" i="2"/>
  <c r="E1720" i="2"/>
  <c r="D1720" i="2"/>
  <c r="D1740" i="2" s="1"/>
  <c r="D1741" i="2" s="1"/>
  <c r="F1719" i="2"/>
  <c r="F1740" i="2" s="1"/>
  <c r="F1741" i="2" s="1"/>
  <c r="E1719" i="2"/>
  <c r="E1740" i="2" s="1"/>
  <c r="D1719" i="2"/>
  <c r="F1717" i="2"/>
  <c r="F1716" i="2"/>
  <c r="E1716" i="2"/>
  <c r="E1717" i="2" s="1"/>
  <c r="D1716" i="2"/>
  <c r="D1717" i="2" s="1"/>
  <c r="D1714" i="2"/>
  <c r="F1713" i="2"/>
  <c r="E1713" i="2"/>
  <c r="D1713" i="2"/>
  <c r="F1712" i="2"/>
  <c r="F1714" i="2" s="1"/>
  <c r="E1712" i="2"/>
  <c r="E1714" i="2" s="1"/>
  <c r="D1712" i="2"/>
  <c r="F1709" i="2"/>
  <c r="E1709" i="2"/>
  <c r="D1709" i="2"/>
  <c r="E1707" i="2"/>
  <c r="F1701" i="2"/>
  <c r="E1701" i="2"/>
  <c r="D1701" i="2"/>
  <c r="F1700" i="2"/>
  <c r="E1700" i="2"/>
  <c r="D1700" i="2"/>
  <c r="F1699" i="2"/>
  <c r="E1699" i="2"/>
  <c r="D1699" i="2"/>
  <c r="F1698" i="2"/>
  <c r="E1698" i="2"/>
  <c r="D1698" i="2"/>
  <c r="D1702" i="2" s="1"/>
  <c r="F1697" i="2"/>
  <c r="E1697" i="2"/>
  <c r="D1697" i="2"/>
  <c r="F1696" i="2"/>
  <c r="F1702" i="2" s="1"/>
  <c r="E1696" i="2"/>
  <c r="E1702" i="2" s="1"/>
  <c r="D1696" i="2"/>
  <c r="F1692" i="2"/>
  <c r="E1692" i="2"/>
  <c r="D1692" i="2"/>
  <c r="F1691" i="2"/>
  <c r="E1691" i="2"/>
  <c r="D1691" i="2"/>
  <c r="F1690" i="2"/>
  <c r="E1690" i="2"/>
  <c r="D1690" i="2"/>
  <c r="F1689" i="2"/>
  <c r="E1689" i="2"/>
  <c r="D1689" i="2"/>
  <c r="F1688" i="2"/>
  <c r="E1688" i="2"/>
  <c r="D1688" i="2"/>
  <c r="F1687" i="2"/>
  <c r="E1687" i="2"/>
  <c r="D1687" i="2"/>
  <c r="B1687" i="2"/>
  <c r="B1688" i="2" s="1"/>
  <c r="B1689" i="2" s="1"/>
  <c r="B1690" i="2" s="1"/>
  <c r="B1691" i="2" s="1"/>
  <c r="F1686" i="2"/>
  <c r="E1686" i="2"/>
  <c r="D1686" i="2"/>
  <c r="F1685" i="2"/>
  <c r="E1685" i="2"/>
  <c r="D1685" i="2"/>
  <c r="F1684" i="2"/>
  <c r="E1684" i="2"/>
  <c r="D1684" i="2"/>
  <c r="F1683" i="2"/>
  <c r="E1683" i="2"/>
  <c r="D1683" i="2"/>
  <c r="F1682" i="2"/>
  <c r="E1682" i="2"/>
  <c r="D1682" i="2"/>
  <c r="F1681" i="2"/>
  <c r="E1681" i="2"/>
  <c r="D1681" i="2"/>
  <c r="F1680" i="2"/>
  <c r="E1680" i="2"/>
  <c r="D1680" i="2"/>
  <c r="B1680" i="2"/>
  <c r="B1681" i="2" s="1"/>
  <c r="B1682" i="2" s="1"/>
  <c r="B1683" i="2" s="1"/>
  <c r="B1684" i="2" s="1"/>
  <c r="F1679" i="2"/>
  <c r="E1679" i="2"/>
  <c r="E1693" i="2" s="1"/>
  <c r="D1679" i="2"/>
  <c r="F1676" i="2"/>
  <c r="E1676" i="2"/>
  <c r="D1676" i="2"/>
  <c r="F1675" i="2"/>
  <c r="E1675" i="2"/>
  <c r="E1677" i="2" s="1"/>
  <c r="D1675" i="2"/>
  <c r="D1677" i="2" s="1"/>
  <c r="D1673" i="2"/>
  <c r="F1672" i="2"/>
  <c r="E1672" i="2"/>
  <c r="D1672" i="2"/>
  <c r="F1671" i="2"/>
  <c r="F1673" i="2" s="1"/>
  <c r="E1671" i="2"/>
  <c r="E1673" i="2" s="1"/>
  <c r="D1671" i="2"/>
  <c r="F1668" i="2"/>
  <c r="E1668" i="2"/>
  <c r="D1668" i="2"/>
  <c r="F1667" i="2"/>
  <c r="E1667" i="2"/>
  <c r="D1667" i="2"/>
  <c r="F1666" i="2"/>
  <c r="E1666" i="2"/>
  <c r="D1666" i="2"/>
  <c r="F1665" i="2"/>
  <c r="E1665" i="2"/>
  <c r="E1669" i="2" s="1"/>
  <c r="D1665" i="2"/>
  <c r="F1664" i="2"/>
  <c r="E1664" i="2"/>
  <c r="D1664" i="2"/>
  <c r="D1669" i="2" s="1"/>
  <c r="F1660" i="2"/>
  <c r="F1659" i="2"/>
  <c r="E1659" i="2"/>
  <c r="E1660" i="2" s="1"/>
  <c r="D1659" i="2"/>
  <c r="D1660" i="2" s="1"/>
  <c r="F1657" i="2"/>
  <c r="E1657" i="2"/>
  <c r="D1657" i="2"/>
  <c r="E1655" i="2"/>
  <c r="F1651" i="2"/>
  <c r="E1651" i="2"/>
  <c r="D1651" i="2"/>
  <c r="F1650" i="2"/>
  <c r="E1650" i="2"/>
  <c r="D1650" i="2"/>
  <c r="F1649" i="2"/>
  <c r="E1649" i="2"/>
  <c r="D1649" i="2"/>
  <c r="F1648" i="2"/>
  <c r="E1648" i="2"/>
  <c r="D1648" i="2"/>
  <c r="F1647" i="2"/>
  <c r="E1647" i="2"/>
  <c r="D1647" i="2"/>
  <c r="F1646" i="2"/>
  <c r="E1646" i="2"/>
  <c r="D1646" i="2"/>
  <c r="F1645" i="2"/>
  <c r="E1645" i="2"/>
  <c r="D1645" i="2"/>
  <c r="F1644" i="2"/>
  <c r="E1644" i="2"/>
  <c r="D1644" i="2"/>
  <c r="F1643" i="2"/>
  <c r="E1643" i="2"/>
  <c r="D1643" i="2"/>
  <c r="F1642" i="2"/>
  <c r="E1642" i="2"/>
  <c r="D1642" i="2"/>
  <c r="F1641" i="2"/>
  <c r="E1641" i="2"/>
  <c r="D1641" i="2"/>
  <c r="F1640" i="2"/>
  <c r="E1640" i="2"/>
  <c r="D1640" i="2"/>
  <c r="D1652" i="2" s="1"/>
  <c r="D1661" i="2" s="1"/>
  <c r="F1639" i="2"/>
  <c r="E1639" i="2"/>
  <c r="D1639" i="2"/>
  <c r="F1636" i="2"/>
  <c r="F1635" i="2"/>
  <c r="E1635" i="2"/>
  <c r="D1635" i="2"/>
  <c r="F1634" i="2"/>
  <c r="E1634" i="2"/>
  <c r="D1634" i="2"/>
  <c r="F1633" i="2"/>
  <c r="E1633" i="2"/>
  <c r="D1633" i="2"/>
  <c r="F1632" i="2"/>
  <c r="E1632" i="2"/>
  <c r="D1632" i="2"/>
  <c r="F1631" i="2"/>
  <c r="E1631" i="2"/>
  <c r="D1631" i="2"/>
  <c r="F1630" i="2"/>
  <c r="E1630" i="2"/>
  <c r="D1630" i="2"/>
  <c r="F1629" i="2"/>
  <c r="E1629" i="2"/>
  <c r="E1636" i="2" s="1"/>
  <c r="D1629" i="2"/>
  <c r="D1636" i="2" s="1"/>
  <c r="E1626" i="2"/>
  <c r="E1627" i="2" s="1"/>
  <c r="F1625" i="2"/>
  <c r="E1625" i="2"/>
  <c r="D1625" i="2"/>
  <c r="F1624" i="2"/>
  <c r="E1624" i="2"/>
  <c r="D1624" i="2"/>
  <c r="F1623" i="2"/>
  <c r="E1623" i="2"/>
  <c r="D1623" i="2"/>
  <c r="F1622" i="2"/>
  <c r="E1622" i="2"/>
  <c r="D1622" i="2"/>
  <c r="F1621" i="2"/>
  <c r="E1621" i="2"/>
  <c r="D1621" i="2"/>
  <c r="F1620" i="2"/>
  <c r="E1620" i="2"/>
  <c r="D1620" i="2"/>
  <c r="F1619" i="2"/>
  <c r="E1619" i="2"/>
  <c r="D1619" i="2"/>
  <c r="F1618" i="2"/>
  <c r="E1618" i="2"/>
  <c r="D1618" i="2"/>
  <c r="F1617" i="2"/>
  <c r="E1617" i="2"/>
  <c r="D1617" i="2"/>
  <c r="F1616" i="2"/>
  <c r="E1616" i="2"/>
  <c r="D1616" i="2"/>
  <c r="F1615" i="2"/>
  <c r="E1615" i="2"/>
  <c r="D1615" i="2"/>
  <c r="F1614" i="2"/>
  <c r="E1614" i="2"/>
  <c r="D1614" i="2"/>
  <c r="F1613" i="2"/>
  <c r="E1613" i="2"/>
  <c r="D1613" i="2"/>
  <c r="F1612" i="2"/>
  <c r="E1612" i="2"/>
  <c r="D1612" i="2"/>
  <c r="F1611" i="2"/>
  <c r="E1611" i="2"/>
  <c r="D1611" i="2"/>
  <c r="F1610" i="2"/>
  <c r="E1610" i="2"/>
  <c r="D1610" i="2"/>
  <c r="F1609" i="2"/>
  <c r="E1609" i="2"/>
  <c r="D1609" i="2"/>
  <c r="F1608" i="2"/>
  <c r="E1608" i="2"/>
  <c r="D1608" i="2"/>
  <c r="F1607" i="2"/>
  <c r="E1607" i="2"/>
  <c r="D1607" i="2"/>
  <c r="F1606" i="2"/>
  <c r="E1606" i="2"/>
  <c r="D1606" i="2"/>
  <c r="F1605" i="2"/>
  <c r="F1626" i="2" s="1"/>
  <c r="E1605" i="2"/>
  <c r="D1605" i="2"/>
  <c r="D1626" i="2" s="1"/>
  <c r="D1627" i="2" s="1"/>
  <c r="F1602" i="2"/>
  <c r="F1603" i="2" s="1"/>
  <c r="E1602" i="2"/>
  <c r="E1603" i="2" s="1"/>
  <c r="D1602" i="2"/>
  <c r="D1603" i="2" s="1"/>
  <c r="E1600" i="2"/>
  <c r="F1599" i="2"/>
  <c r="E1599" i="2"/>
  <c r="D1599" i="2"/>
  <c r="D1600" i="2" s="1"/>
  <c r="F1598" i="2"/>
  <c r="F1600" i="2" s="1"/>
  <c r="E1598" i="2"/>
  <c r="D1598" i="2"/>
  <c r="F1595" i="2"/>
  <c r="E1595" i="2"/>
  <c r="D1595" i="2"/>
  <c r="E1593" i="2"/>
  <c r="E1588" i="2"/>
  <c r="F1587" i="2"/>
  <c r="E1587" i="2"/>
  <c r="D1587" i="2"/>
  <c r="F1586" i="2"/>
  <c r="E1586" i="2"/>
  <c r="D1586" i="2"/>
  <c r="F1585" i="2"/>
  <c r="E1585" i="2"/>
  <c r="D1585" i="2"/>
  <c r="F1584" i="2"/>
  <c r="E1584" i="2"/>
  <c r="D1584" i="2"/>
  <c r="F1583" i="2"/>
  <c r="F1588" i="2" s="1"/>
  <c r="E1583" i="2"/>
  <c r="D1583" i="2"/>
  <c r="D1588" i="2" s="1"/>
  <c r="F1579" i="2"/>
  <c r="E1579" i="2"/>
  <c r="D1579" i="2"/>
  <c r="F1578" i="2"/>
  <c r="E1578" i="2"/>
  <c r="D1578" i="2"/>
  <c r="F1577" i="2"/>
  <c r="E1577" i="2"/>
  <c r="D1577" i="2"/>
  <c r="F1576" i="2"/>
  <c r="E1576" i="2"/>
  <c r="D1576" i="2"/>
  <c r="F1575" i="2"/>
  <c r="E1575" i="2"/>
  <c r="D1575" i="2"/>
  <c r="F1574" i="2"/>
  <c r="E1574" i="2"/>
  <c r="D1574" i="2"/>
  <c r="B1574" i="2"/>
  <c r="B1575" i="2" s="1"/>
  <c r="B1576" i="2" s="1"/>
  <c r="B1577" i="2" s="1"/>
  <c r="B1578" i="2" s="1"/>
  <c r="F1573" i="2"/>
  <c r="E1573" i="2"/>
  <c r="D1573" i="2"/>
  <c r="F1572" i="2"/>
  <c r="E1572" i="2"/>
  <c r="D1572" i="2"/>
  <c r="F1571" i="2"/>
  <c r="E1571" i="2"/>
  <c r="D1571" i="2"/>
  <c r="F1570" i="2"/>
  <c r="E1570" i="2"/>
  <c r="D1570" i="2"/>
  <c r="F1569" i="2"/>
  <c r="E1569" i="2"/>
  <c r="D1569" i="2"/>
  <c r="F1568" i="2"/>
  <c r="E1568" i="2"/>
  <c r="D1568" i="2"/>
  <c r="F1567" i="2"/>
  <c r="E1567" i="2"/>
  <c r="D1567" i="2"/>
  <c r="B1567" i="2"/>
  <c r="B1568" i="2" s="1"/>
  <c r="B1569" i="2" s="1"/>
  <c r="B1570" i="2" s="1"/>
  <c r="B1571" i="2" s="1"/>
  <c r="F1566" i="2"/>
  <c r="F1580" i="2" s="1"/>
  <c r="F1581" i="2" s="1"/>
  <c r="E1566" i="2"/>
  <c r="D1566" i="2"/>
  <c r="E1564" i="2"/>
  <c r="F1563" i="2"/>
  <c r="E1563" i="2"/>
  <c r="D1563" i="2"/>
  <c r="D1564" i="2" s="1"/>
  <c r="F1562" i="2"/>
  <c r="F1564" i="2" s="1"/>
  <c r="E1562" i="2"/>
  <c r="D1562" i="2"/>
  <c r="F1560" i="2"/>
  <c r="F1559" i="2"/>
  <c r="E1559" i="2"/>
  <c r="E1560" i="2" s="1"/>
  <c r="D1559" i="2"/>
  <c r="F1558" i="2"/>
  <c r="E1558" i="2"/>
  <c r="D1558" i="2"/>
  <c r="D1560" i="2" s="1"/>
  <c r="F1555" i="2"/>
  <c r="E1555" i="2"/>
  <c r="D1555" i="2"/>
  <c r="F1554" i="2"/>
  <c r="E1554" i="2"/>
  <c r="D1554" i="2"/>
  <c r="F1553" i="2"/>
  <c r="E1553" i="2"/>
  <c r="D1553" i="2"/>
  <c r="F1552" i="2"/>
  <c r="E1552" i="2"/>
  <c r="D1552" i="2"/>
  <c r="F1551" i="2"/>
  <c r="F1556" i="2" s="1"/>
  <c r="E1551" i="2"/>
  <c r="E1556" i="2" s="1"/>
  <c r="D1551" i="2"/>
  <c r="D1556" i="2" s="1"/>
  <c r="D1547" i="2"/>
  <c r="F1546" i="2"/>
  <c r="F1547" i="2" s="1"/>
  <c r="E1546" i="2"/>
  <c r="E1547" i="2" s="1"/>
  <c r="D1546" i="2"/>
  <c r="F1544" i="2"/>
  <c r="E1544" i="2"/>
  <c r="D1544" i="2"/>
  <c r="E1542" i="2"/>
  <c r="F1538" i="2"/>
  <c r="E1538" i="2"/>
  <c r="D1538" i="2"/>
  <c r="F1537" i="2"/>
  <c r="E1537" i="2"/>
  <c r="D1537" i="2"/>
  <c r="F1536" i="2"/>
  <c r="E1536" i="2"/>
  <c r="D1536" i="2"/>
  <c r="F1535" i="2"/>
  <c r="E1535" i="2"/>
  <c r="D1535" i="2"/>
  <c r="F1534" i="2"/>
  <c r="E1534" i="2"/>
  <c r="D1534" i="2"/>
  <c r="F1533" i="2"/>
  <c r="E1533" i="2"/>
  <c r="D1533" i="2"/>
  <c r="F1532" i="2"/>
  <c r="E1532" i="2"/>
  <c r="D1532" i="2"/>
  <c r="F1531" i="2"/>
  <c r="E1531" i="2"/>
  <c r="D1531" i="2"/>
  <c r="F1530" i="2"/>
  <c r="E1530" i="2"/>
  <c r="D1530" i="2"/>
  <c r="F1529" i="2"/>
  <c r="E1529" i="2"/>
  <c r="D1529" i="2"/>
  <c r="F1528" i="2"/>
  <c r="E1528" i="2"/>
  <c r="D1528" i="2"/>
  <c r="F1527" i="2"/>
  <c r="F1539" i="2" s="1"/>
  <c r="F1548" i="2" s="1"/>
  <c r="E1527" i="2"/>
  <c r="D1527" i="2"/>
  <c r="F1526" i="2"/>
  <c r="E1526" i="2"/>
  <c r="E1539" i="2" s="1"/>
  <c r="E1548" i="2" s="1"/>
  <c r="D1526" i="2"/>
  <c r="F1522" i="2"/>
  <c r="E1522" i="2"/>
  <c r="D1522" i="2"/>
  <c r="F1521" i="2"/>
  <c r="E1521" i="2"/>
  <c r="D1521" i="2"/>
  <c r="F1520" i="2"/>
  <c r="E1520" i="2"/>
  <c r="D1520" i="2"/>
  <c r="F1519" i="2"/>
  <c r="E1519" i="2"/>
  <c r="D1519" i="2"/>
  <c r="D1523" i="2" s="1"/>
  <c r="F1518" i="2"/>
  <c r="E1518" i="2"/>
  <c r="D1518" i="2"/>
  <c r="F1517" i="2"/>
  <c r="E1517" i="2"/>
  <c r="D1517" i="2"/>
  <c r="F1516" i="2"/>
  <c r="F1523" i="2" s="1"/>
  <c r="E1516" i="2"/>
  <c r="E1523" i="2" s="1"/>
  <c r="D1516" i="2"/>
  <c r="F1512" i="2"/>
  <c r="E1512" i="2"/>
  <c r="D1512" i="2"/>
  <c r="F1511" i="2"/>
  <c r="E1511" i="2"/>
  <c r="D1511" i="2"/>
  <c r="F1510" i="2"/>
  <c r="E1510" i="2"/>
  <c r="D1510" i="2"/>
  <c r="F1509" i="2"/>
  <c r="E1509" i="2"/>
  <c r="D1509" i="2"/>
  <c r="F1508" i="2"/>
  <c r="E1508" i="2"/>
  <c r="D1508" i="2"/>
  <c r="F1507" i="2"/>
  <c r="E1507" i="2"/>
  <c r="D1507" i="2"/>
  <c r="F1506" i="2"/>
  <c r="E1506" i="2"/>
  <c r="D1506" i="2"/>
  <c r="F1505" i="2"/>
  <c r="E1505" i="2"/>
  <c r="D1505" i="2"/>
  <c r="F1504" i="2"/>
  <c r="E1504" i="2"/>
  <c r="D1504" i="2"/>
  <c r="F1503" i="2"/>
  <c r="E1503" i="2"/>
  <c r="D1503" i="2"/>
  <c r="F1502" i="2"/>
  <c r="E1502" i="2"/>
  <c r="D1502" i="2"/>
  <c r="F1501" i="2"/>
  <c r="E1501" i="2"/>
  <c r="D1501" i="2"/>
  <c r="F1500" i="2"/>
  <c r="E1500" i="2"/>
  <c r="D1500" i="2"/>
  <c r="F1499" i="2"/>
  <c r="E1499" i="2"/>
  <c r="D1499" i="2"/>
  <c r="F1498" i="2"/>
  <c r="E1498" i="2"/>
  <c r="D1498" i="2"/>
  <c r="F1497" i="2"/>
  <c r="E1497" i="2"/>
  <c r="D1497" i="2"/>
  <c r="F1496" i="2"/>
  <c r="E1496" i="2"/>
  <c r="D1496" i="2"/>
  <c r="F1495" i="2"/>
  <c r="E1495" i="2"/>
  <c r="D1495" i="2"/>
  <c r="F1494" i="2"/>
  <c r="E1494" i="2"/>
  <c r="D1494" i="2"/>
  <c r="F1493" i="2"/>
  <c r="E1493" i="2"/>
  <c r="D1493" i="2"/>
  <c r="F1492" i="2"/>
  <c r="F1513" i="2" s="1"/>
  <c r="E1492" i="2"/>
  <c r="D1492" i="2"/>
  <c r="E1490" i="2"/>
  <c r="F1489" i="2"/>
  <c r="F1490" i="2" s="1"/>
  <c r="E1489" i="2"/>
  <c r="D1489" i="2"/>
  <c r="D1490" i="2" s="1"/>
  <c r="F1486" i="2"/>
  <c r="E1486" i="2"/>
  <c r="D1486" i="2"/>
  <c r="F1485" i="2"/>
  <c r="E1485" i="2"/>
  <c r="E1487" i="2" s="1"/>
  <c r="D1485" i="2"/>
  <c r="D1487" i="2" s="1"/>
  <c r="F1482" i="2"/>
  <c r="E1482" i="2"/>
  <c r="D1482" i="2"/>
  <c r="E1480" i="2"/>
  <c r="F1474" i="2"/>
  <c r="E1474" i="2"/>
  <c r="D1474" i="2"/>
  <c r="F1473" i="2"/>
  <c r="E1473" i="2"/>
  <c r="D1473" i="2"/>
  <c r="F1472" i="2"/>
  <c r="E1472" i="2"/>
  <c r="D1472" i="2"/>
  <c r="F1471" i="2"/>
  <c r="E1471" i="2"/>
  <c r="D1471" i="2"/>
  <c r="F1470" i="2"/>
  <c r="F1475" i="2" s="1"/>
  <c r="E1470" i="2"/>
  <c r="E1475" i="2" s="1"/>
  <c r="D1470" i="2"/>
  <c r="D1475" i="2" s="1"/>
  <c r="F1466" i="2"/>
  <c r="E1466" i="2"/>
  <c r="D1466" i="2"/>
  <c r="F1465" i="2"/>
  <c r="E1465" i="2"/>
  <c r="D1465" i="2"/>
  <c r="F1464" i="2"/>
  <c r="E1464" i="2"/>
  <c r="D1464" i="2"/>
  <c r="F1463" i="2"/>
  <c r="E1463" i="2"/>
  <c r="D1463" i="2"/>
  <c r="F1462" i="2"/>
  <c r="E1462" i="2"/>
  <c r="D1462" i="2"/>
  <c r="F1461" i="2"/>
  <c r="E1461" i="2"/>
  <c r="D1461" i="2"/>
  <c r="B1461" i="2"/>
  <c r="B1462" i="2" s="1"/>
  <c r="B1463" i="2" s="1"/>
  <c r="B1464" i="2" s="1"/>
  <c r="B1465" i="2" s="1"/>
  <c r="F1460" i="2"/>
  <c r="E1460" i="2"/>
  <c r="D1460" i="2"/>
  <c r="F1459" i="2"/>
  <c r="E1459" i="2"/>
  <c r="D1459" i="2"/>
  <c r="F1458" i="2"/>
  <c r="E1458" i="2"/>
  <c r="D1458" i="2"/>
  <c r="F1457" i="2"/>
  <c r="E1457" i="2"/>
  <c r="D1457" i="2"/>
  <c r="F1456" i="2"/>
  <c r="E1456" i="2"/>
  <c r="D1456" i="2"/>
  <c r="F1455" i="2"/>
  <c r="E1455" i="2"/>
  <c r="D1455" i="2"/>
  <c r="F1454" i="2"/>
  <c r="E1454" i="2"/>
  <c r="D1454" i="2"/>
  <c r="B1454" i="2"/>
  <c r="B1455" i="2" s="1"/>
  <c r="B1456" i="2" s="1"/>
  <c r="B1457" i="2" s="1"/>
  <c r="B1458" i="2" s="1"/>
  <c r="F1453" i="2"/>
  <c r="E1453" i="2"/>
  <c r="E1467" i="2" s="1"/>
  <c r="D1453" i="2"/>
  <c r="D1467" i="2" s="1"/>
  <c r="E1451" i="2"/>
  <c r="F1450" i="2"/>
  <c r="E1450" i="2"/>
  <c r="D1450" i="2"/>
  <c r="D1451" i="2" s="1"/>
  <c r="F1449" i="2"/>
  <c r="F1451" i="2" s="1"/>
  <c r="E1449" i="2"/>
  <c r="D1449" i="2"/>
  <c r="F1447" i="2"/>
  <c r="F1446" i="2"/>
  <c r="E1446" i="2"/>
  <c r="E1447" i="2" s="1"/>
  <c r="D1446" i="2"/>
  <c r="F1445" i="2"/>
  <c r="E1445" i="2"/>
  <c r="D1445" i="2"/>
  <c r="D1447" i="2" s="1"/>
  <c r="F1442" i="2"/>
  <c r="E1442" i="2"/>
  <c r="D1442" i="2"/>
  <c r="F1441" i="2"/>
  <c r="E1441" i="2"/>
  <c r="D1441" i="2"/>
  <c r="F1440" i="2"/>
  <c r="E1440" i="2"/>
  <c r="D1440" i="2"/>
  <c r="F1439" i="2"/>
  <c r="E1439" i="2"/>
  <c r="D1439" i="2"/>
  <c r="F1438" i="2"/>
  <c r="F1443" i="2" s="1"/>
  <c r="E1438" i="2"/>
  <c r="E1443" i="2" s="1"/>
  <c r="D1438" i="2"/>
  <c r="D1443" i="2" s="1"/>
  <c r="D1434" i="2"/>
  <c r="F1433" i="2"/>
  <c r="F1434" i="2" s="1"/>
  <c r="E1433" i="2"/>
  <c r="E1434" i="2" s="1"/>
  <c r="D1433" i="2"/>
  <c r="F1431" i="2"/>
  <c r="E1431" i="2"/>
  <c r="D1431" i="2"/>
  <c r="E1429" i="2"/>
  <c r="F1425" i="2"/>
  <c r="E1425" i="2"/>
  <c r="D1425" i="2"/>
  <c r="F1424" i="2"/>
  <c r="E1424" i="2"/>
  <c r="D1424" i="2"/>
  <c r="F1423" i="2"/>
  <c r="E1423" i="2"/>
  <c r="D1423" i="2"/>
  <c r="F1422" i="2"/>
  <c r="E1422" i="2"/>
  <c r="D1422" i="2"/>
  <c r="F1421" i="2"/>
  <c r="E1421" i="2"/>
  <c r="D1421" i="2"/>
  <c r="F1420" i="2"/>
  <c r="E1420" i="2"/>
  <c r="D1420" i="2"/>
  <c r="F1419" i="2"/>
  <c r="E1419" i="2"/>
  <c r="D1419" i="2"/>
  <c r="F1418" i="2"/>
  <c r="E1418" i="2"/>
  <c r="D1418" i="2"/>
  <c r="F1417" i="2"/>
  <c r="E1417" i="2"/>
  <c r="D1417" i="2"/>
  <c r="F1416" i="2"/>
  <c r="E1416" i="2"/>
  <c r="D1416" i="2"/>
  <c r="F1415" i="2"/>
  <c r="E1415" i="2"/>
  <c r="D1415" i="2"/>
  <c r="F1414" i="2"/>
  <c r="F1426" i="2" s="1"/>
  <c r="F1435" i="2" s="1"/>
  <c r="E1414" i="2"/>
  <c r="D1414" i="2"/>
  <c r="F1413" i="2"/>
  <c r="E1413" i="2"/>
  <c r="E1426" i="2" s="1"/>
  <c r="E1435" i="2" s="1"/>
  <c r="D1413" i="2"/>
  <c r="F1409" i="2"/>
  <c r="E1409" i="2"/>
  <c r="D1409" i="2"/>
  <c r="F1408" i="2"/>
  <c r="E1408" i="2"/>
  <c r="D1408" i="2"/>
  <c r="F1407" i="2"/>
  <c r="E1407" i="2"/>
  <c r="D1407" i="2"/>
  <c r="F1406" i="2"/>
  <c r="E1406" i="2"/>
  <c r="D1406" i="2"/>
  <c r="D1410" i="2" s="1"/>
  <c r="F1405" i="2"/>
  <c r="E1405" i="2"/>
  <c r="D1405" i="2"/>
  <c r="F1404" i="2"/>
  <c r="E1404" i="2"/>
  <c r="D1404" i="2"/>
  <c r="F1403" i="2"/>
  <c r="F1410" i="2" s="1"/>
  <c r="E1403" i="2"/>
  <c r="E1410" i="2" s="1"/>
  <c r="D1403" i="2"/>
  <c r="F1399" i="2"/>
  <c r="E1399" i="2"/>
  <c r="D1399" i="2"/>
  <c r="F1398" i="2"/>
  <c r="E1398" i="2"/>
  <c r="D1398" i="2"/>
  <c r="F1397" i="2"/>
  <c r="E1397" i="2"/>
  <c r="D1397" i="2"/>
  <c r="F1396" i="2"/>
  <c r="E1396" i="2"/>
  <c r="D1396" i="2"/>
  <c r="F1395" i="2"/>
  <c r="E1395" i="2"/>
  <c r="D1395" i="2"/>
  <c r="F1394" i="2"/>
  <c r="E1394" i="2"/>
  <c r="D1394" i="2"/>
  <c r="F1393" i="2"/>
  <c r="E1393" i="2"/>
  <c r="D1393" i="2"/>
  <c r="F1392" i="2"/>
  <c r="E1392" i="2"/>
  <c r="D1392" i="2"/>
  <c r="F1391" i="2"/>
  <c r="E1391" i="2"/>
  <c r="D1391" i="2"/>
  <c r="F1390" i="2"/>
  <c r="E1390" i="2"/>
  <c r="D1390" i="2"/>
  <c r="F1389" i="2"/>
  <c r="E1389" i="2"/>
  <c r="D1389" i="2"/>
  <c r="F1388" i="2"/>
  <c r="E1388" i="2"/>
  <c r="D1388" i="2"/>
  <c r="F1387" i="2"/>
  <c r="E1387" i="2"/>
  <c r="D1387" i="2"/>
  <c r="F1386" i="2"/>
  <c r="E1386" i="2"/>
  <c r="D1386" i="2"/>
  <c r="F1385" i="2"/>
  <c r="E1385" i="2"/>
  <c r="D1385" i="2"/>
  <c r="F1384" i="2"/>
  <c r="E1384" i="2"/>
  <c r="D1384" i="2"/>
  <c r="F1383" i="2"/>
  <c r="E1383" i="2"/>
  <c r="D1383" i="2"/>
  <c r="F1382" i="2"/>
  <c r="E1382" i="2"/>
  <c r="D1382" i="2"/>
  <c r="F1381" i="2"/>
  <c r="E1381" i="2"/>
  <c r="D1381" i="2"/>
  <c r="F1380" i="2"/>
  <c r="E1380" i="2"/>
  <c r="E1400" i="2" s="1"/>
  <c r="E1401" i="2" s="1"/>
  <c r="D1380" i="2"/>
  <c r="F1379" i="2"/>
  <c r="E1379" i="2"/>
  <c r="D1379" i="2"/>
  <c r="D1400" i="2" s="1"/>
  <c r="E1377" i="2"/>
  <c r="F1376" i="2"/>
  <c r="F1377" i="2" s="1"/>
  <c r="E1376" i="2"/>
  <c r="D1376" i="2"/>
  <c r="D1377" i="2" s="1"/>
  <c r="E1374" i="2"/>
  <c r="F1373" i="2"/>
  <c r="E1373" i="2"/>
  <c r="D1373" i="2"/>
  <c r="D1374" i="2" s="1"/>
  <c r="F1372" i="2"/>
  <c r="F1374" i="2" s="1"/>
  <c r="E1372" i="2"/>
  <c r="D1372" i="2"/>
  <c r="F1369" i="2"/>
  <c r="E1369" i="2"/>
  <c r="D1369" i="2"/>
  <c r="E1367" i="2"/>
  <c r="F1361" i="2"/>
  <c r="E1361" i="2"/>
  <c r="D1361" i="2"/>
  <c r="F1360" i="2"/>
  <c r="E1360" i="2"/>
  <c r="D1360" i="2"/>
  <c r="F1359" i="2"/>
  <c r="E1359" i="2"/>
  <c r="D1359" i="2"/>
  <c r="F1358" i="2"/>
  <c r="E1358" i="2"/>
  <c r="E1362" i="2" s="1"/>
  <c r="D1358" i="2"/>
  <c r="F1357" i="2"/>
  <c r="E1357" i="2"/>
  <c r="D1357" i="2"/>
  <c r="D1362" i="2" s="1"/>
  <c r="F1356" i="2"/>
  <c r="E1356" i="2"/>
  <c r="D1356" i="2"/>
  <c r="F1352" i="2"/>
  <c r="E1352" i="2"/>
  <c r="D1352" i="2"/>
  <c r="F1351" i="2"/>
  <c r="E1351" i="2"/>
  <c r="D1351" i="2"/>
  <c r="F1350" i="2"/>
  <c r="E1350" i="2"/>
  <c r="D1350" i="2"/>
  <c r="F1349" i="2"/>
  <c r="E1349" i="2"/>
  <c r="D1349" i="2"/>
  <c r="F1348" i="2"/>
  <c r="E1348" i="2"/>
  <c r="D1348" i="2"/>
  <c r="F1347" i="2"/>
  <c r="E1347" i="2"/>
  <c r="D1347" i="2"/>
  <c r="B1347" i="2"/>
  <c r="B1348" i="2" s="1"/>
  <c r="B1349" i="2" s="1"/>
  <c r="B1350" i="2" s="1"/>
  <c r="B1351" i="2" s="1"/>
  <c r="F1346" i="2"/>
  <c r="E1346" i="2"/>
  <c r="D1346" i="2"/>
  <c r="F1345" i="2"/>
  <c r="E1345" i="2"/>
  <c r="D1345" i="2"/>
  <c r="F1344" i="2"/>
  <c r="E1344" i="2"/>
  <c r="D1344" i="2"/>
  <c r="F1343" i="2"/>
  <c r="E1343" i="2"/>
  <c r="D1343" i="2"/>
  <c r="F1342" i="2"/>
  <c r="E1342" i="2"/>
  <c r="D1342" i="2"/>
  <c r="F1341" i="2"/>
  <c r="E1341" i="2"/>
  <c r="D1341" i="2"/>
  <c r="F1340" i="2"/>
  <c r="E1340" i="2"/>
  <c r="D1340" i="2"/>
  <c r="B1340" i="2"/>
  <c r="B1341" i="2" s="1"/>
  <c r="B1342" i="2" s="1"/>
  <c r="B1343" i="2" s="1"/>
  <c r="B1344" i="2" s="1"/>
  <c r="F1339" i="2"/>
  <c r="F1353" i="2" s="1"/>
  <c r="F1354" i="2" s="1"/>
  <c r="E1339" i="2"/>
  <c r="E1353" i="2" s="1"/>
  <c r="E1354" i="2" s="1"/>
  <c r="D1339" i="2"/>
  <c r="D1337" i="2"/>
  <c r="F1336" i="2"/>
  <c r="E1336" i="2"/>
  <c r="D1336" i="2"/>
  <c r="F1335" i="2"/>
  <c r="F1337" i="2" s="1"/>
  <c r="E1335" i="2"/>
  <c r="E1337" i="2" s="1"/>
  <c r="D1335" i="2"/>
  <c r="E1333" i="2"/>
  <c r="F1332" i="2"/>
  <c r="E1332" i="2"/>
  <c r="D1332" i="2"/>
  <c r="D1333" i="2" s="1"/>
  <c r="F1331" i="2"/>
  <c r="F1333" i="2" s="1"/>
  <c r="E1331" i="2"/>
  <c r="D1331" i="2"/>
  <c r="F1329" i="2"/>
  <c r="F1328" i="2"/>
  <c r="E1328" i="2"/>
  <c r="D1328" i="2"/>
  <c r="F1327" i="2"/>
  <c r="E1327" i="2"/>
  <c r="D1327" i="2"/>
  <c r="F1326" i="2"/>
  <c r="E1326" i="2"/>
  <c r="D1326" i="2"/>
  <c r="F1325" i="2"/>
  <c r="E1325" i="2"/>
  <c r="D1325" i="2"/>
  <c r="F1324" i="2"/>
  <c r="E1324" i="2"/>
  <c r="E1329" i="2" s="1"/>
  <c r="D1324" i="2"/>
  <c r="D1329" i="2" s="1"/>
  <c r="E1320" i="2"/>
  <c r="F1319" i="2"/>
  <c r="F1320" i="2" s="1"/>
  <c r="E1319" i="2"/>
  <c r="D1319" i="2"/>
  <c r="D1320" i="2" s="1"/>
  <c r="F1317" i="2"/>
  <c r="E1317" i="2"/>
  <c r="D1317" i="2"/>
  <c r="E1315" i="2"/>
  <c r="F1311" i="2"/>
  <c r="E1311" i="2"/>
  <c r="D1311" i="2"/>
  <c r="F1310" i="2"/>
  <c r="E1310" i="2"/>
  <c r="D1310" i="2"/>
  <c r="F1309" i="2"/>
  <c r="E1309" i="2"/>
  <c r="D1309" i="2"/>
  <c r="F1308" i="2"/>
  <c r="E1308" i="2"/>
  <c r="D1308" i="2"/>
  <c r="F1307" i="2"/>
  <c r="E1307" i="2"/>
  <c r="D1307" i="2"/>
  <c r="F1306" i="2"/>
  <c r="E1306" i="2"/>
  <c r="D1306" i="2"/>
  <c r="F1305" i="2"/>
  <c r="E1305" i="2"/>
  <c r="D1305" i="2"/>
  <c r="F1304" i="2"/>
  <c r="E1304" i="2"/>
  <c r="D1304" i="2"/>
  <c r="F1303" i="2"/>
  <c r="E1303" i="2"/>
  <c r="D1303" i="2"/>
  <c r="F1302" i="2"/>
  <c r="E1302" i="2"/>
  <c r="D1302" i="2"/>
  <c r="F1301" i="2"/>
  <c r="E1301" i="2"/>
  <c r="D1301" i="2"/>
  <c r="F1300" i="2"/>
  <c r="E1300" i="2"/>
  <c r="E1312" i="2" s="1"/>
  <c r="E1321" i="2" s="1"/>
  <c r="D1300" i="2"/>
  <c r="F1299" i="2"/>
  <c r="E1299" i="2"/>
  <c r="D1299" i="2"/>
  <c r="D1312" i="2" s="1"/>
  <c r="D1321" i="2" s="1"/>
  <c r="F1295" i="2"/>
  <c r="E1295" i="2"/>
  <c r="D1295" i="2"/>
  <c r="F1294" i="2"/>
  <c r="E1294" i="2"/>
  <c r="D1294" i="2"/>
  <c r="F1293" i="2"/>
  <c r="E1293" i="2"/>
  <c r="D1293" i="2"/>
  <c r="F1292" i="2"/>
  <c r="E1292" i="2"/>
  <c r="D1292" i="2"/>
  <c r="F1291" i="2"/>
  <c r="E1291" i="2"/>
  <c r="D1291" i="2"/>
  <c r="F1290" i="2"/>
  <c r="E1290" i="2"/>
  <c r="D1290" i="2"/>
  <c r="F1289" i="2"/>
  <c r="F1296" i="2" s="1"/>
  <c r="E1289" i="2"/>
  <c r="E1296" i="2" s="1"/>
  <c r="D1289" i="2"/>
  <c r="D1296" i="2" s="1"/>
  <c r="F1285" i="2"/>
  <c r="E1285" i="2"/>
  <c r="D1285" i="2"/>
  <c r="F1284" i="2"/>
  <c r="E1284" i="2"/>
  <c r="D1284" i="2"/>
  <c r="F1283" i="2"/>
  <c r="E1283" i="2"/>
  <c r="D1283" i="2"/>
  <c r="F1282" i="2"/>
  <c r="E1282" i="2"/>
  <c r="D1282" i="2"/>
  <c r="F1281" i="2"/>
  <c r="E1281" i="2"/>
  <c r="D1281" i="2"/>
  <c r="F1280" i="2"/>
  <c r="E1280" i="2"/>
  <c r="D1280" i="2"/>
  <c r="F1279" i="2"/>
  <c r="E1279" i="2"/>
  <c r="D1279" i="2"/>
  <c r="F1278" i="2"/>
  <c r="E1278" i="2"/>
  <c r="D1278" i="2"/>
  <c r="F1277" i="2"/>
  <c r="E1277" i="2"/>
  <c r="D1277" i="2"/>
  <c r="F1276" i="2"/>
  <c r="E1276" i="2"/>
  <c r="D1276" i="2"/>
  <c r="F1275" i="2"/>
  <c r="E1275" i="2"/>
  <c r="D1275" i="2"/>
  <c r="F1274" i="2"/>
  <c r="E1274" i="2"/>
  <c r="D1274" i="2"/>
  <c r="F1273" i="2"/>
  <c r="E1273" i="2"/>
  <c r="D1273" i="2"/>
  <c r="F1272" i="2"/>
  <c r="E1272" i="2"/>
  <c r="D1272" i="2"/>
  <c r="F1271" i="2"/>
  <c r="E1271" i="2"/>
  <c r="D1271" i="2"/>
  <c r="F1270" i="2"/>
  <c r="E1270" i="2"/>
  <c r="D1270" i="2"/>
  <c r="F1269" i="2"/>
  <c r="E1269" i="2"/>
  <c r="D1269" i="2"/>
  <c r="F1268" i="2"/>
  <c r="E1268" i="2"/>
  <c r="D1268" i="2"/>
  <c r="F1267" i="2"/>
  <c r="E1267" i="2"/>
  <c r="D1267" i="2"/>
  <c r="F1266" i="2"/>
  <c r="F1286" i="2" s="1"/>
  <c r="E1266" i="2"/>
  <c r="D1266" i="2"/>
  <c r="F1265" i="2"/>
  <c r="E1265" i="2"/>
  <c r="E1286" i="2" s="1"/>
  <c r="D1265" i="2"/>
  <c r="D1263" i="2"/>
  <c r="F1262" i="2"/>
  <c r="F1263" i="2" s="1"/>
  <c r="E1262" i="2"/>
  <c r="E1263" i="2" s="1"/>
  <c r="D1262" i="2"/>
  <c r="F1260" i="2"/>
  <c r="F1259" i="2"/>
  <c r="E1259" i="2"/>
  <c r="D1259" i="2"/>
  <c r="F1258" i="2"/>
  <c r="E1258" i="2"/>
  <c r="E1260" i="2" s="1"/>
  <c r="D1258" i="2"/>
  <c r="D1260" i="2" s="1"/>
  <c r="F1255" i="2"/>
  <c r="E1255" i="2"/>
  <c r="D1255" i="2"/>
  <c r="E1253" i="2"/>
  <c r="F1247" i="2"/>
  <c r="E1247" i="2"/>
  <c r="D1247" i="2"/>
  <c r="F1246" i="2"/>
  <c r="E1246" i="2"/>
  <c r="D1246" i="2"/>
  <c r="F1245" i="2"/>
  <c r="E1245" i="2"/>
  <c r="D1245" i="2"/>
  <c r="F1244" i="2"/>
  <c r="F1248" i="2" s="1"/>
  <c r="E1244" i="2"/>
  <c r="D1244" i="2"/>
  <c r="F1243" i="2"/>
  <c r="E1243" i="2"/>
  <c r="E1248" i="2" s="1"/>
  <c r="D1243" i="2"/>
  <c r="F1239" i="2"/>
  <c r="E1239" i="2"/>
  <c r="D1239" i="2"/>
  <c r="F1238" i="2"/>
  <c r="E1238" i="2"/>
  <c r="D1238" i="2"/>
  <c r="F1237" i="2"/>
  <c r="E1237" i="2"/>
  <c r="D1237" i="2"/>
  <c r="F1236" i="2"/>
  <c r="E1236" i="2"/>
  <c r="D1236" i="2"/>
  <c r="F1235" i="2"/>
  <c r="E1235" i="2"/>
  <c r="D1235" i="2"/>
  <c r="F1234" i="2"/>
  <c r="E1234" i="2"/>
  <c r="D1234" i="2"/>
  <c r="B1234" i="2"/>
  <c r="B1235" i="2" s="1"/>
  <c r="B1236" i="2" s="1"/>
  <c r="B1237" i="2" s="1"/>
  <c r="B1238" i="2" s="1"/>
  <c r="F1233" i="2"/>
  <c r="E1233" i="2"/>
  <c r="D1233" i="2"/>
  <c r="F1232" i="2"/>
  <c r="E1232" i="2"/>
  <c r="D1232" i="2"/>
  <c r="F1231" i="2"/>
  <c r="E1231" i="2"/>
  <c r="D1231" i="2"/>
  <c r="F1230" i="2"/>
  <c r="E1230" i="2"/>
  <c r="D1230" i="2"/>
  <c r="F1229" i="2"/>
  <c r="E1229" i="2"/>
  <c r="D1229" i="2"/>
  <c r="F1228" i="2"/>
  <c r="E1228" i="2"/>
  <c r="D1228" i="2"/>
  <c r="F1227" i="2"/>
  <c r="E1227" i="2"/>
  <c r="D1227" i="2"/>
  <c r="B1227" i="2"/>
  <c r="B1228" i="2" s="1"/>
  <c r="B1229" i="2" s="1"/>
  <c r="B1230" i="2" s="1"/>
  <c r="B1231" i="2" s="1"/>
  <c r="F1226" i="2"/>
  <c r="F1240" i="2" s="1"/>
  <c r="E1226" i="2"/>
  <c r="D1226" i="2"/>
  <c r="D1240" i="2" s="1"/>
  <c r="F1224" i="2"/>
  <c r="F1223" i="2"/>
  <c r="E1223" i="2"/>
  <c r="D1223" i="2"/>
  <c r="F1222" i="2"/>
  <c r="E1222" i="2"/>
  <c r="E1224" i="2" s="1"/>
  <c r="D1222" i="2"/>
  <c r="D1224" i="2" s="1"/>
  <c r="F1219" i="2"/>
  <c r="E1219" i="2"/>
  <c r="D1219" i="2"/>
  <c r="F1218" i="2"/>
  <c r="F1220" i="2" s="1"/>
  <c r="E1218" i="2"/>
  <c r="E1220" i="2" s="1"/>
  <c r="D1218" i="2"/>
  <c r="D1220" i="2" s="1"/>
  <c r="F1215" i="2"/>
  <c r="E1215" i="2"/>
  <c r="D1215" i="2"/>
  <c r="F1214" i="2"/>
  <c r="E1214" i="2"/>
  <c r="D1214" i="2"/>
  <c r="F1213" i="2"/>
  <c r="E1213" i="2"/>
  <c r="D1213" i="2"/>
  <c r="F1212" i="2"/>
  <c r="E1212" i="2"/>
  <c r="D1212" i="2"/>
  <c r="D1216" i="2" s="1"/>
  <c r="F1211" i="2"/>
  <c r="E1211" i="2"/>
  <c r="D1211" i="2"/>
  <c r="F1208" i="2"/>
  <c r="E1207" i="2"/>
  <c r="F1206" i="2"/>
  <c r="F1207" i="2" s="1"/>
  <c r="E1206" i="2"/>
  <c r="D1206" i="2"/>
  <c r="D1207" i="2" s="1"/>
  <c r="F1204" i="2"/>
  <c r="E1204" i="2"/>
  <c r="D1204" i="2"/>
  <c r="E1202" i="2"/>
  <c r="F1198" i="2"/>
  <c r="E1198" i="2"/>
  <c r="D1198" i="2"/>
  <c r="F1197" i="2"/>
  <c r="E1197" i="2"/>
  <c r="D1197" i="2"/>
  <c r="F1196" i="2"/>
  <c r="E1196" i="2"/>
  <c r="D1196" i="2"/>
  <c r="F1195" i="2"/>
  <c r="E1195" i="2"/>
  <c r="D1195" i="2"/>
  <c r="F1194" i="2"/>
  <c r="E1194" i="2"/>
  <c r="D1194" i="2"/>
  <c r="F1193" i="2"/>
  <c r="E1193" i="2"/>
  <c r="D1193" i="2"/>
  <c r="F1192" i="2"/>
  <c r="E1192" i="2"/>
  <c r="D1192" i="2"/>
  <c r="F1191" i="2"/>
  <c r="E1191" i="2"/>
  <c r="D1191" i="2"/>
  <c r="F1190" i="2"/>
  <c r="E1190" i="2"/>
  <c r="D1190" i="2"/>
  <c r="F1189" i="2"/>
  <c r="E1189" i="2"/>
  <c r="D1189" i="2"/>
  <c r="F1188" i="2"/>
  <c r="E1188" i="2"/>
  <c r="D1188" i="2"/>
  <c r="F1187" i="2"/>
  <c r="E1187" i="2"/>
  <c r="D1187" i="2"/>
  <c r="F1186" i="2"/>
  <c r="F1199" i="2" s="1"/>
  <c r="E1186" i="2"/>
  <c r="D1186" i="2"/>
  <c r="E1183" i="2"/>
  <c r="F1182" i="2"/>
  <c r="E1182" i="2"/>
  <c r="D1182" i="2"/>
  <c r="F1181" i="2"/>
  <c r="E1181" i="2"/>
  <c r="D1181" i="2"/>
  <c r="F1180" i="2"/>
  <c r="E1180" i="2"/>
  <c r="D1180" i="2"/>
  <c r="F1179" i="2"/>
  <c r="E1179" i="2"/>
  <c r="D1179" i="2"/>
  <c r="F1178" i="2"/>
  <c r="E1178" i="2"/>
  <c r="D1178" i="2"/>
  <c r="F1177" i="2"/>
  <c r="E1177" i="2"/>
  <c r="D1177" i="2"/>
  <c r="F1176" i="2"/>
  <c r="F1183" i="2" s="1"/>
  <c r="E1176" i="2"/>
  <c r="D1176" i="2"/>
  <c r="D1183" i="2" s="1"/>
  <c r="F1172" i="2"/>
  <c r="E1172" i="2"/>
  <c r="D1172" i="2"/>
  <c r="F1171" i="2"/>
  <c r="E1171" i="2"/>
  <c r="D1171" i="2"/>
  <c r="F1170" i="2"/>
  <c r="E1170" i="2"/>
  <c r="D1170" i="2"/>
  <c r="F1169" i="2"/>
  <c r="E1169" i="2"/>
  <c r="D1169" i="2"/>
  <c r="F1168" i="2"/>
  <c r="E1168" i="2"/>
  <c r="D1168" i="2"/>
  <c r="F1167" i="2"/>
  <c r="E1167" i="2"/>
  <c r="D1167" i="2"/>
  <c r="F1166" i="2"/>
  <c r="E1166" i="2"/>
  <c r="D1166" i="2"/>
  <c r="F1165" i="2"/>
  <c r="E1165" i="2"/>
  <c r="D1165" i="2"/>
  <c r="F1164" i="2"/>
  <c r="E1164" i="2"/>
  <c r="D1164" i="2"/>
  <c r="F1163" i="2"/>
  <c r="E1163" i="2"/>
  <c r="D1163" i="2"/>
  <c r="F1162" i="2"/>
  <c r="E1162" i="2"/>
  <c r="D1162" i="2"/>
  <c r="F1161" i="2"/>
  <c r="E1161" i="2"/>
  <c r="D1161" i="2"/>
  <c r="F1160" i="2"/>
  <c r="E1160" i="2"/>
  <c r="D1160" i="2"/>
  <c r="F1159" i="2"/>
  <c r="E1159" i="2"/>
  <c r="D1159" i="2"/>
  <c r="F1158" i="2"/>
  <c r="E1158" i="2"/>
  <c r="D1158" i="2"/>
  <c r="F1157" i="2"/>
  <c r="E1157" i="2"/>
  <c r="D1157" i="2"/>
  <c r="F1156" i="2"/>
  <c r="E1156" i="2"/>
  <c r="D1156" i="2"/>
  <c r="F1155" i="2"/>
  <c r="E1155" i="2"/>
  <c r="D1155" i="2"/>
  <c r="F1154" i="2"/>
  <c r="E1154" i="2"/>
  <c r="D1154" i="2"/>
  <c r="F1153" i="2"/>
  <c r="E1153" i="2"/>
  <c r="D1153" i="2"/>
  <c r="D1173" i="2" s="1"/>
  <c r="D1174" i="2" s="1"/>
  <c r="F1152" i="2"/>
  <c r="F1173" i="2" s="1"/>
  <c r="F1174" i="2" s="1"/>
  <c r="E1152" i="2"/>
  <c r="E1173" i="2" s="1"/>
  <c r="D1152" i="2"/>
  <c r="F1150" i="2"/>
  <c r="F1149" i="2"/>
  <c r="E1149" i="2"/>
  <c r="E1150" i="2" s="1"/>
  <c r="D1149" i="2"/>
  <c r="D1150" i="2" s="1"/>
  <c r="D1147" i="2"/>
  <c r="F1146" i="2"/>
  <c r="E1146" i="2"/>
  <c r="D1146" i="2"/>
  <c r="F1145" i="2"/>
  <c r="F1147" i="2" s="1"/>
  <c r="E1145" i="2"/>
  <c r="E1147" i="2" s="1"/>
  <c r="D1145" i="2"/>
  <c r="F1142" i="2"/>
  <c r="E1142" i="2"/>
  <c r="D1142" i="2"/>
  <c r="E1140" i="2"/>
  <c r="F1134" i="2"/>
  <c r="E1134" i="2"/>
  <c r="D1134" i="2"/>
  <c r="F1133" i="2"/>
  <c r="E1133" i="2"/>
  <c r="D1133" i="2"/>
  <c r="F1132" i="2"/>
  <c r="E1132" i="2"/>
  <c r="D1132" i="2"/>
  <c r="F1131" i="2"/>
  <c r="E1131" i="2"/>
  <c r="D1131" i="2"/>
  <c r="D1135" i="2" s="1"/>
  <c r="F1130" i="2"/>
  <c r="F1135" i="2" s="1"/>
  <c r="E1130" i="2"/>
  <c r="E1135" i="2" s="1"/>
  <c r="D1130" i="2"/>
  <c r="F1126" i="2"/>
  <c r="E1126" i="2"/>
  <c r="D1126" i="2"/>
  <c r="F1125" i="2"/>
  <c r="E1125" i="2"/>
  <c r="D1125" i="2"/>
  <c r="F1124" i="2"/>
  <c r="E1124" i="2"/>
  <c r="D1124" i="2"/>
  <c r="F1123" i="2"/>
  <c r="E1123" i="2"/>
  <c r="D1123" i="2"/>
  <c r="F1122" i="2"/>
  <c r="E1122" i="2"/>
  <c r="D1122" i="2"/>
  <c r="F1121" i="2"/>
  <c r="E1121" i="2"/>
  <c r="D1121" i="2"/>
  <c r="B1121" i="2"/>
  <c r="B1122" i="2" s="1"/>
  <c r="B1123" i="2" s="1"/>
  <c r="B1124" i="2" s="1"/>
  <c r="B1125" i="2" s="1"/>
  <c r="F1120" i="2"/>
  <c r="E1120" i="2"/>
  <c r="D1120" i="2"/>
  <c r="F1119" i="2"/>
  <c r="E1119" i="2"/>
  <c r="D1119" i="2"/>
  <c r="F1118" i="2"/>
  <c r="E1118" i="2"/>
  <c r="D1118" i="2"/>
  <c r="F1117" i="2"/>
  <c r="E1117" i="2"/>
  <c r="D1117" i="2"/>
  <c r="F1116" i="2"/>
  <c r="E1116" i="2"/>
  <c r="D1116" i="2"/>
  <c r="F1115" i="2"/>
  <c r="E1115" i="2"/>
  <c r="E1127" i="2" s="1"/>
  <c r="E1128" i="2" s="1"/>
  <c r="D1115" i="2"/>
  <c r="F1114" i="2"/>
  <c r="E1114" i="2"/>
  <c r="D1114" i="2"/>
  <c r="B1114" i="2"/>
  <c r="B1115" i="2" s="1"/>
  <c r="B1116" i="2" s="1"/>
  <c r="B1117" i="2" s="1"/>
  <c r="B1118" i="2" s="1"/>
  <c r="F1113" i="2"/>
  <c r="F1127" i="2" s="1"/>
  <c r="E1113" i="2"/>
  <c r="D1113" i="2"/>
  <c r="D1127" i="2" s="1"/>
  <c r="D1111" i="2"/>
  <c r="F1110" i="2"/>
  <c r="E1110" i="2"/>
  <c r="D1110" i="2"/>
  <c r="F1109" i="2"/>
  <c r="F1111" i="2" s="1"/>
  <c r="E1109" i="2"/>
  <c r="E1111" i="2" s="1"/>
  <c r="D1109" i="2"/>
  <c r="E1107" i="2"/>
  <c r="F1106" i="2"/>
  <c r="E1106" i="2"/>
  <c r="D1106" i="2"/>
  <c r="F1105" i="2"/>
  <c r="F1107" i="2" s="1"/>
  <c r="E1105" i="2"/>
  <c r="D1105" i="2"/>
  <c r="D1107" i="2" s="1"/>
  <c r="F1102" i="2"/>
  <c r="E1102" i="2"/>
  <c r="D1102" i="2"/>
  <c r="F1101" i="2"/>
  <c r="E1101" i="2"/>
  <c r="D1101" i="2"/>
  <c r="F1100" i="2"/>
  <c r="E1100" i="2"/>
  <c r="D1100" i="2"/>
  <c r="F1099" i="2"/>
  <c r="F1103" i="2" s="1"/>
  <c r="E1099" i="2"/>
  <c r="D1099" i="2"/>
  <c r="F1098" i="2"/>
  <c r="E1098" i="2"/>
  <c r="E1103" i="2" s="1"/>
  <c r="D1098" i="2"/>
  <c r="D1094" i="2"/>
  <c r="F1093" i="2"/>
  <c r="F1094" i="2" s="1"/>
  <c r="E1093" i="2"/>
  <c r="E1094" i="2" s="1"/>
  <c r="D1093" i="2"/>
  <c r="F1091" i="2"/>
  <c r="E1091" i="2"/>
  <c r="D1091" i="2"/>
  <c r="E1089" i="2"/>
  <c r="E1086" i="2"/>
  <c r="E1095" i="2" s="1"/>
  <c r="F1085" i="2"/>
  <c r="E1085" i="2"/>
  <c r="D1085" i="2"/>
  <c r="F1084" i="2"/>
  <c r="E1084" i="2"/>
  <c r="D1084" i="2"/>
  <c r="F1083" i="2"/>
  <c r="E1083" i="2"/>
  <c r="D1083" i="2"/>
  <c r="F1082" i="2"/>
  <c r="E1082" i="2"/>
  <c r="D1082" i="2"/>
  <c r="F1081" i="2"/>
  <c r="E1081" i="2"/>
  <c r="D1081" i="2"/>
  <c r="F1080" i="2"/>
  <c r="E1080" i="2"/>
  <c r="D1080" i="2"/>
  <c r="F1079" i="2"/>
  <c r="E1079" i="2"/>
  <c r="D1079" i="2"/>
  <c r="F1078" i="2"/>
  <c r="E1078" i="2"/>
  <c r="D1078" i="2"/>
  <c r="F1077" i="2"/>
  <c r="E1077" i="2"/>
  <c r="D1077" i="2"/>
  <c r="F1076" i="2"/>
  <c r="E1076" i="2"/>
  <c r="D1076" i="2"/>
  <c r="F1075" i="2"/>
  <c r="E1075" i="2"/>
  <c r="D1075" i="2"/>
  <c r="F1074" i="2"/>
  <c r="E1074" i="2"/>
  <c r="D1074" i="2"/>
  <c r="F1073" i="2"/>
  <c r="E1073" i="2"/>
  <c r="D1073" i="2"/>
  <c r="D1086" i="2" s="1"/>
  <c r="D1095" i="2" s="1"/>
  <c r="F1069" i="2"/>
  <c r="E1069" i="2"/>
  <c r="D1069" i="2"/>
  <c r="F1068" i="2"/>
  <c r="E1068" i="2"/>
  <c r="D1068" i="2"/>
  <c r="F1067" i="2"/>
  <c r="E1067" i="2"/>
  <c r="D1067" i="2"/>
  <c r="F1066" i="2"/>
  <c r="E1066" i="2"/>
  <c r="D1066" i="2"/>
  <c r="F1065" i="2"/>
  <c r="E1065" i="2"/>
  <c r="D1065" i="2"/>
  <c r="F1064" i="2"/>
  <c r="E1064" i="2"/>
  <c r="D1064" i="2"/>
  <c r="F1063" i="2"/>
  <c r="E1063" i="2"/>
  <c r="D1063" i="2"/>
  <c r="D1070" i="2" s="1"/>
  <c r="F1060" i="2"/>
  <c r="F1061" i="2" s="1"/>
  <c r="F1059" i="2"/>
  <c r="E1059" i="2"/>
  <c r="D1059" i="2"/>
  <c r="F1058" i="2"/>
  <c r="E1058" i="2"/>
  <c r="D1058" i="2"/>
  <c r="F1057" i="2"/>
  <c r="E1057" i="2"/>
  <c r="D1057" i="2"/>
  <c r="F1056" i="2"/>
  <c r="E1056" i="2"/>
  <c r="D1056" i="2"/>
  <c r="F1055" i="2"/>
  <c r="E1055" i="2"/>
  <c r="D1055" i="2"/>
  <c r="F1054" i="2"/>
  <c r="E1054" i="2"/>
  <c r="D1054" i="2"/>
  <c r="F1053" i="2"/>
  <c r="E1053" i="2"/>
  <c r="D1053" i="2"/>
  <c r="F1052" i="2"/>
  <c r="E1052" i="2"/>
  <c r="D1052" i="2"/>
  <c r="F1051" i="2"/>
  <c r="E1051" i="2"/>
  <c r="D1051" i="2"/>
  <c r="F1050" i="2"/>
  <c r="E1050" i="2"/>
  <c r="D1050" i="2"/>
  <c r="F1049" i="2"/>
  <c r="E1049" i="2"/>
  <c r="D1049" i="2"/>
  <c r="F1048" i="2"/>
  <c r="E1048" i="2"/>
  <c r="D1048" i="2"/>
  <c r="F1047" i="2"/>
  <c r="E1047" i="2"/>
  <c r="D1047" i="2"/>
  <c r="F1046" i="2"/>
  <c r="E1046" i="2"/>
  <c r="D1046" i="2"/>
  <c r="F1045" i="2"/>
  <c r="E1045" i="2"/>
  <c r="D1045" i="2"/>
  <c r="F1044" i="2"/>
  <c r="E1044" i="2"/>
  <c r="D1044" i="2"/>
  <c r="F1043" i="2"/>
  <c r="E1043" i="2"/>
  <c r="D1043" i="2"/>
  <c r="F1042" i="2"/>
  <c r="E1042" i="2"/>
  <c r="D1042" i="2"/>
  <c r="F1041" i="2"/>
  <c r="E1041" i="2"/>
  <c r="D1041" i="2"/>
  <c r="F1040" i="2"/>
  <c r="E1040" i="2"/>
  <c r="D1040" i="2"/>
  <c r="F1039" i="2"/>
  <c r="E1039" i="2"/>
  <c r="E1060" i="2" s="1"/>
  <c r="D1039" i="2"/>
  <c r="D1060" i="2" s="1"/>
  <c r="E1037" i="2"/>
  <c r="D1037" i="2"/>
  <c r="F1036" i="2"/>
  <c r="F1037" i="2" s="1"/>
  <c r="E1036" i="2"/>
  <c r="D1036" i="2"/>
  <c r="F1034" i="2"/>
  <c r="F1033" i="2"/>
  <c r="E1033" i="2"/>
  <c r="D1033" i="2"/>
  <c r="F1032" i="2"/>
  <c r="E1032" i="2"/>
  <c r="D1032" i="2"/>
  <c r="D1034" i="2" s="1"/>
  <c r="F1029" i="2"/>
  <c r="E1029" i="2"/>
  <c r="D1029" i="2"/>
  <c r="E1027" i="2"/>
  <c r="F1022" i="2"/>
  <c r="F1021" i="2"/>
  <c r="E1021" i="2"/>
  <c r="D1021" i="2"/>
  <c r="F1020" i="2"/>
  <c r="E1020" i="2"/>
  <c r="D1020" i="2"/>
  <c r="F1019" i="2"/>
  <c r="E1019" i="2"/>
  <c r="D1019" i="2"/>
  <c r="F1018" i="2"/>
  <c r="E1018" i="2"/>
  <c r="D1018" i="2"/>
  <c r="F1017" i="2"/>
  <c r="E1017" i="2"/>
  <c r="D1017" i="2"/>
  <c r="F1016" i="2"/>
  <c r="E1016" i="2"/>
  <c r="D1016" i="2"/>
  <c r="D1022" i="2" s="1"/>
  <c r="F1012" i="2"/>
  <c r="E1012" i="2"/>
  <c r="D1012" i="2"/>
  <c r="F1011" i="2"/>
  <c r="E1011" i="2"/>
  <c r="D1011" i="2"/>
  <c r="F1010" i="2"/>
  <c r="E1010" i="2"/>
  <c r="D1010" i="2"/>
  <c r="F1009" i="2"/>
  <c r="E1009" i="2"/>
  <c r="D1009" i="2"/>
  <c r="F1008" i="2"/>
  <c r="E1008" i="2"/>
  <c r="D1008" i="2"/>
  <c r="F1007" i="2"/>
  <c r="E1007" i="2"/>
  <c r="D1007" i="2"/>
  <c r="B1007" i="2"/>
  <c r="B1008" i="2" s="1"/>
  <c r="B1009" i="2" s="1"/>
  <c r="B1010" i="2" s="1"/>
  <c r="B1011" i="2" s="1"/>
  <c r="F1006" i="2"/>
  <c r="E1006" i="2"/>
  <c r="D1006" i="2"/>
  <c r="F1005" i="2"/>
  <c r="E1005" i="2"/>
  <c r="D1005" i="2"/>
  <c r="F1004" i="2"/>
  <c r="E1004" i="2"/>
  <c r="D1004" i="2"/>
  <c r="F1003" i="2"/>
  <c r="E1003" i="2"/>
  <c r="D1003" i="2"/>
  <c r="F1002" i="2"/>
  <c r="F1013" i="2" s="1"/>
  <c r="F1014" i="2" s="1"/>
  <c r="E1002" i="2"/>
  <c r="D1002" i="2"/>
  <c r="F1001" i="2"/>
  <c r="E1001" i="2"/>
  <c r="D1001" i="2"/>
  <c r="F1000" i="2"/>
  <c r="E1000" i="2"/>
  <c r="D1000" i="2"/>
  <c r="B1000" i="2"/>
  <c r="B1001" i="2" s="1"/>
  <c r="B1002" i="2" s="1"/>
  <c r="B1003" i="2" s="1"/>
  <c r="B1004" i="2" s="1"/>
  <c r="F999" i="2"/>
  <c r="E999" i="2"/>
  <c r="E1013" i="2" s="1"/>
  <c r="D999" i="2"/>
  <c r="D1013" i="2" s="1"/>
  <c r="E997" i="2"/>
  <c r="F996" i="2"/>
  <c r="E996" i="2"/>
  <c r="D996" i="2"/>
  <c r="D997" i="2" s="1"/>
  <c r="F995" i="2"/>
  <c r="F997" i="2" s="1"/>
  <c r="E995" i="2"/>
  <c r="D995" i="2"/>
  <c r="F993" i="2"/>
  <c r="F992" i="2"/>
  <c r="E992" i="2"/>
  <c r="E993" i="2" s="1"/>
  <c r="D992" i="2"/>
  <c r="F991" i="2"/>
  <c r="E991" i="2"/>
  <c r="D991" i="2"/>
  <c r="D993" i="2" s="1"/>
  <c r="F988" i="2"/>
  <c r="E988" i="2"/>
  <c r="D988" i="2"/>
  <c r="F987" i="2"/>
  <c r="E987" i="2"/>
  <c r="D987" i="2"/>
  <c r="F986" i="2"/>
  <c r="E986" i="2"/>
  <c r="D986" i="2"/>
  <c r="F985" i="2"/>
  <c r="E985" i="2"/>
  <c r="D985" i="2"/>
  <c r="F984" i="2"/>
  <c r="F989" i="2" s="1"/>
  <c r="E984" i="2"/>
  <c r="E989" i="2" s="1"/>
  <c r="D984" i="2"/>
  <c r="D989" i="2" s="1"/>
  <c r="D980" i="2"/>
  <c r="F979" i="2"/>
  <c r="F980" i="2" s="1"/>
  <c r="E979" i="2"/>
  <c r="E980" i="2" s="1"/>
  <c r="D979" i="2"/>
  <c r="F977" i="2"/>
  <c r="F976" i="2"/>
  <c r="E976" i="2"/>
  <c r="D976" i="2"/>
  <c r="F975" i="2"/>
  <c r="E975" i="2"/>
  <c r="D975" i="2"/>
  <c r="F973" i="2"/>
  <c r="E973" i="2"/>
  <c r="D973" i="2"/>
  <c r="F972" i="2"/>
  <c r="E972" i="2"/>
  <c r="D972" i="2"/>
  <c r="F970" i="2"/>
  <c r="E970" i="2"/>
  <c r="E977" i="2" s="1"/>
  <c r="D970" i="2"/>
  <c r="F969" i="2"/>
  <c r="E969" i="2"/>
  <c r="D969" i="2"/>
  <c r="D977" i="2" s="1"/>
  <c r="F966" i="2"/>
  <c r="E966" i="2"/>
  <c r="D966" i="2"/>
  <c r="E964" i="2"/>
  <c r="F960" i="2"/>
  <c r="E960" i="2"/>
  <c r="D960" i="2"/>
  <c r="F959" i="2"/>
  <c r="E959" i="2"/>
  <c r="D959" i="2"/>
  <c r="F958" i="2"/>
  <c r="E958" i="2"/>
  <c r="D958" i="2"/>
  <c r="F957" i="2"/>
  <c r="E957" i="2"/>
  <c r="D957" i="2"/>
  <c r="F956" i="2"/>
  <c r="E956" i="2"/>
  <c r="D956" i="2"/>
  <c r="F955" i="2"/>
  <c r="E955" i="2"/>
  <c r="D955" i="2"/>
  <c r="F954" i="2"/>
  <c r="E954" i="2"/>
  <c r="D954" i="2"/>
  <c r="F953" i="2"/>
  <c r="E953" i="2"/>
  <c r="D953" i="2"/>
  <c r="F952" i="2"/>
  <c r="E952" i="2"/>
  <c r="D952" i="2"/>
  <c r="F951" i="2"/>
  <c r="E951" i="2"/>
  <c r="D951" i="2"/>
  <c r="F950" i="2"/>
  <c r="E950" i="2"/>
  <c r="D950" i="2"/>
  <c r="F949" i="2"/>
  <c r="E949" i="2"/>
  <c r="D949" i="2"/>
  <c r="F948" i="2"/>
  <c r="F961" i="2" s="1"/>
  <c r="F981" i="2" s="1"/>
  <c r="E948" i="2"/>
  <c r="D948" i="2"/>
  <c r="F944" i="2"/>
  <c r="E944" i="2"/>
  <c r="D944" i="2"/>
  <c r="F943" i="2"/>
  <c r="E943" i="2"/>
  <c r="D943" i="2"/>
  <c r="F942" i="2"/>
  <c r="E942" i="2"/>
  <c r="D942" i="2"/>
  <c r="F941" i="2"/>
  <c r="E941" i="2"/>
  <c r="E945" i="2" s="1"/>
  <c r="D941" i="2"/>
  <c r="F940" i="2"/>
  <c r="E940" i="2"/>
  <c r="D940" i="2"/>
  <c r="D945" i="2" s="1"/>
  <c r="F939" i="2"/>
  <c r="E939" i="2"/>
  <c r="D939" i="2"/>
  <c r="F938" i="2"/>
  <c r="F945" i="2" s="1"/>
  <c r="E938" i="2"/>
  <c r="D938" i="2"/>
  <c r="F934" i="2"/>
  <c r="E934" i="2"/>
  <c r="D934" i="2"/>
  <c r="F933" i="2"/>
  <c r="E933" i="2"/>
  <c r="D933" i="2"/>
  <c r="F932" i="2"/>
  <c r="E932" i="2"/>
  <c r="D932" i="2"/>
  <c r="F931" i="2"/>
  <c r="E931" i="2"/>
  <c r="D931" i="2"/>
  <c r="F930" i="2"/>
  <c r="E930" i="2"/>
  <c r="D930" i="2"/>
  <c r="F929" i="2"/>
  <c r="E929" i="2"/>
  <c r="D929" i="2"/>
  <c r="F928" i="2"/>
  <c r="E928" i="2"/>
  <c r="D928" i="2"/>
  <c r="F927" i="2"/>
  <c r="E927" i="2"/>
  <c r="D927" i="2"/>
  <c r="F926" i="2"/>
  <c r="E926" i="2"/>
  <c r="D926" i="2"/>
  <c r="F925" i="2"/>
  <c r="E925" i="2"/>
  <c r="D925" i="2"/>
  <c r="F924" i="2"/>
  <c r="E924" i="2"/>
  <c r="D924" i="2"/>
  <c r="F923" i="2"/>
  <c r="E923" i="2"/>
  <c r="D923" i="2"/>
  <c r="F922" i="2"/>
  <c r="E922" i="2"/>
  <c r="D922" i="2"/>
  <c r="F921" i="2"/>
  <c r="E921" i="2"/>
  <c r="D921" i="2"/>
  <c r="F920" i="2"/>
  <c r="E920" i="2"/>
  <c r="D920" i="2"/>
  <c r="F919" i="2"/>
  <c r="E919" i="2"/>
  <c r="D919" i="2"/>
  <c r="F918" i="2"/>
  <c r="E918" i="2"/>
  <c r="D918" i="2"/>
  <c r="F917" i="2"/>
  <c r="E917" i="2"/>
  <c r="D917" i="2"/>
  <c r="F916" i="2"/>
  <c r="E916" i="2"/>
  <c r="D916" i="2"/>
  <c r="F915" i="2"/>
  <c r="E915" i="2"/>
  <c r="D915" i="2"/>
  <c r="D935" i="2" s="1"/>
  <c r="D936" i="2" s="1"/>
  <c r="F914" i="2"/>
  <c r="E914" i="2"/>
  <c r="E935" i="2" s="1"/>
  <c r="E936" i="2" s="1"/>
  <c r="D914" i="2"/>
  <c r="F912" i="2"/>
  <c r="F911" i="2"/>
  <c r="E911" i="2"/>
  <c r="E912" i="2" s="1"/>
  <c r="D911" i="2"/>
  <c r="D912" i="2" s="1"/>
  <c r="D909" i="2"/>
  <c r="F908" i="2"/>
  <c r="E908" i="2"/>
  <c r="D908" i="2"/>
  <c r="F907" i="2"/>
  <c r="F909" i="2" s="1"/>
  <c r="E907" i="2"/>
  <c r="E909" i="2" s="1"/>
  <c r="D907" i="2"/>
  <c r="F904" i="2"/>
  <c r="E904" i="2"/>
  <c r="D904" i="2"/>
  <c r="E902" i="2"/>
  <c r="F896" i="2"/>
  <c r="E896" i="2"/>
  <c r="D896" i="2"/>
  <c r="F895" i="2"/>
  <c r="E895" i="2"/>
  <c r="D895" i="2"/>
  <c r="F894" i="2"/>
  <c r="E894" i="2"/>
  <c r="D894" i="2"/>
  <c r="F893" i="2"/>
  <c r="E893" i="2"/>
  <c r="D893" i="2"/>
  <c r="D897" i="2" s="1"/>
  <c r="F892" i="2"/>
  <c r="E892" i="2"/>
  <c r="D892" i="2"/>
  <c r="F891" i="2"/>
  <c r="F897" i="2" s="1"/>
  <c r="E891" i="2"/>
  <c r="D891" i="2"/>
  <c r="F887" i="2"/>
  <c r="E887" i="2"/>
  <c r="D887" i="2"/>
  <c r="F886" i="2"/>
  <c r="E886" i="2"/>
  <c r="D886" i="2"/>
  <c r="F885" i="2"/>
  <c r="E885" i="2"/>
  <c r="D885" i="2"/>
  <c r="F884" i="2"/>
  <c r="E884" i="2"/>
  <c r="D884" i="2"/>
  <c r="F883" i="2"/>
  <c r="E883" i="2"/>
  <c r="D883" i="2"/>
  <c r="F882" i="2"/>
  <c r="E882" i="2"/>
  <c r="D882" i="2"/>
  <c r="B882" i="2"/>
  <c r="B883" i="2" s="1"/>
  <c r="B884" i="2" s="1"/>
  <c r="B885" i="2" s="1"/>
  <c r="B886" i="2" s="1"/>
  <c r="F881" i="2"/>
  <c r="E881" i="2"/>
  <c r="D881" i="2"/>
  <c r="F880" i="2"/>
  <c r="E880" i="2"/>
  <c r="D880" i="2"/>
  <c r="F879" i="2"/>
  <c r="E879" i="2"/>
  <c r="D879" i="2"/>
  <c r="F878" i="2"/>
  <c r="E878" i="2"/>
  <c r="D878" i="2"/>
  <c r="F877" i="2"/>
  <c r="E877" i="2"/>
  <c r="D877" i="2"/>
  <c r="F876" i="2"/>
  <c r="E876" i="2"/>
  <c r="D876" i="2"/>
  <c r="F875" i="2"/>
  <c r="E875" i="2"/>
  <c r="D875" i="2"/>
  <c r="B875" i="2"/>
  <c r="B876" i="2" s="1"/>
  <c r="B877" i="2" s="1"/>
  <c r="B878" i="2" s="1"/>
  <c r="B879" i="2" s="1"/>
  <c r="F874" i="2"/>
  <c r="F888" i="2" s="1"/>
  <c r="F889" i="2" s="1"/>
  <c r="E874" i="2"/>
  <c r="D874" i="2"/>
  <c r="D888" i="2" s="1"/>
  <c r="D889" i="2" s="1"/>
  <c r="F871" i="2"/>
  <c r="F872" i="2" s="1"/>
  <c r="E871" i="2"/>
  <c r="D871" i="2"/>
  <c r="F870" i="2"/>
  <c r="E870" i="2"/>
  <c r="E872" i="2" s="1"/>
  <c r="D870" i="2"/>
  <c r="D872" i="2" s="1"/>
  <c r="D868" i="2"/>
  <c r="F867" i="2"/>
  <c r="E867" i="2"/>
  <c r="D867" i="2"/>
  <c r="F866" i="2"/>
  <c r="F868" i="2" s="1"/>
  <c r="E866" i="2"/>
  <c r="E868" i="2" s="1"/>
  <c r="D866" i="2"/>
  <c r="E864" i="2"/>
  <c r="F863" i="2"/>
  <c r="E863" i="2"/>
  <c r="D863" i="2"/>
  <c r="F862" i="2"/>
  <c r="E862" i="2"/>
  <c r="D862" i="2"/>
  <c r="F861" i="2"/>
  <c r="E861" i="2"/>
  <c r="D861" i="2"/>
  <c r="F860" i="2"/>
  <c r="F864" i="2" s="1"/>
  <c r="E860" i="2"/>
  <c r="D860" i="2"/>
  <c r="F859" i="2"/>
  <c r="E859" i="2"/>
  <c r="D859" i="2"/>
  <c r="D864" i="2" s="1"/>
  <c r="F855" i="2"/>
  <c r="F854" i="2"/>
  <c r="E854" i="2"/>
  <c r="E855" i="2" s="1"/>
  <c r="D854" i="2"/>
  <c r="D855" i="2" s="1"/>
  <c r="F851" i="2"/>
  <c r="E851" i="2"/>
  <c r="D851" i="2"/>
  <c r="F850" i="2"/>
  <c r="E850" i="2"/>
  <c r="D850" i="2"/>
  <c r="F848" i="2"/>
  <c r="E848" i="2"/>
  <c r="D848" i="2"/>
  <c r="F847" i="2"/>
  <c r="E847" i="2"/>
  <c r="D847" i="2"/>
  <c r="D852" i="2" s="1"/>
  <c r="F845" i="2"/>
  <c r="E845" i="2"/>
  <c r="D845" i="2"/>
  <c r="F844" i="2"/>
  <c r="F852" i="2" s="1"/>
  <c r="E844" i="2"/>
  <c r="D844" i="2"/>
  <c r="F841" i="2"/>
  <c r="E841" i="2"/>
  <c r="D841" i="2"/>
  <c r="E839" i="2"/>
  <c r="F835" i="2"/>
  <c r="E835" i="2"/>
  <c r="D835" i="2"/>
  <c r="F834" i="2"/>
  <c r="E834" i="2"/>
  <c r="D834" i="2"/>
  <c r="F833" i="2"/>
  <c r="E833" i="2"/>
  <c r="D833" i="2"/>
  <c r="F832" i="2"/>
  <c r="E832" i="2"/>
  <c r="D832" i="2"/>
  <c r="F831" i="2"/>
  <c r="E831" i="2"/>
  <c r="D831" i="2"/>
  <c r="F830" i="2"/>
  <c r="E830" i="2"/>
  <c r="D830" i="2"/>
  <c r="F829" i="2"/>
  <c r="E829" i="2"/>
  <c r="D829" i="2"/>
  <c r="F828" i="2"/>
  <c r="E828" i="2"/>
  <c r="D828" i="2"/>
  <c r="F827" i="2"/>
  <c r="E827" i="2"/>
  <c r="D827" i="2"/>
  <c r="F826" i="2"/>
  <c r="E826" i="2"/>
  <c r="D826" i="2"/>
  <c r="F825" i="2"/>
  <c r="E825" i="2"/>
  <c r="D825" i="2"/>
  <c r="F824" i="2"/>
  <c r="E824" i="2"/>
  <c r="E836" i="2" s="1"/>
  <c r="D824" i="2"/>
  <c r="F823" i="2"/>
  <c r="F836" i="2" s="1"/>
  <c r="F856" i="2" s="1"/>
  <c r="E823" i="2"/>
  <c r="D823" i="2"/>
  <c r="D836" i="2" s="1"/>
  <c r="F819" i="2"/>
  <c r="E819" i="2"/>
  <c r="D819" i="2"/>
  <c r="F818" i="2"/>
  <c r="E818" i="2"/>
  <c r="D818" i="2"/>
  <c r="F817" i="2"/>
  <c r="E817" i="2"/>
  <c r="D817" i="2"/>
  <c r="F816" i="2"/>
  <c r="E816" i="2"/>
  <c r="D816" i="2"/>
  <c r="F815" i="2"/>
  <c r="F820" i="2" s="1"/>
  <c r="E815" i="2"/>
  <c r="D815" i="2"/>
  <c r="F814" i="2"/>
  <c r="E814" i="2"/>
  <c r="D814" i="2"/>
  <c r="F813" i="2"/>
  <c r="E813" i="2"/>
  <c r="E820" i="2" s="1"/>
  <c r="D813" i="2"/>
  <c r="D820" i="2" s="1"/>
  <c r="F810" i="2"/>
  <c r="F811" i="2" s="1"/>
  <c r="F809" i="2"/>
  <c r="E809" i="2"/>
  <c r="D809" i="2"/>
  <c r="F808" i="2"/>
  <c r="E808" i="2"/>
  <c r="D808" i="2"/>
  <c r="F807" i="2"/>
  <c r="E807" i="2"/>
  <c r="D807" i="2"/>
  <c r="F806" i="2"/>
  <c r="E806" i="2"/>
  <c r="D806" i="2"/>
  <c r="F805" i="2"/>
  <c r="E805" i="2"/>
  <c r="D805" i="2"/>
  <c r="F804" i="2"/>
  <c r="E804" i="2"/>
  <c r="D804" i="2"/>
  <c r="F803" i="2"/>
  <c r="E803" i="2"/>
  <c r="D803" i="2"/>
  <c r="F802" i="2"/>
  <c r="E802" i="2"/>
  <c r="D802" i="2"/>
  <c r="F801" i="2"/>
  <c r="E801" i="2"/>
  <c r="D801" i="2"/>
  <c r="F800" i="2"/>
  <c r="E800" i="2"/>
  <c r="D800" i="2"/>
  <c r="F799" i="2"/>
  <c r="E799" i="2"/>
  <c r="D799" i="2"/>
  <c r="F798" i="2"/>
  <c r="E798" i="2"/>
  <c r="D798" i="2"/>
  <c r="F797" i="2"/>
  <c r="E797" i="2"/>
  <c r="D797" i="2"/>
  <c r="F796" i="2"/>
  <c r="E796" i="2"/>
  <c r="D796" i="2"/>
  <c r="F795" i="2"/>
  <c r="E795" i="2"/>
  <c r="D795" i="2"/>
  <c r="F794" i="2"/>
  <c r="E794" i="2"/>
  <c r="D794" i="2"/>
  <c r="F793" i="2"/>
  <c r="E793" i="2"/>
  <c r="D793" i="2"/>
  <c r="F792" i="2"/>
  <c r="E792" i="2"/>
  <c r="D792" i="2"/>
  <c r="F791" i="2"/>
  <c r="E791" i="2"/>
  <c r="D791" i="2"/>
  <c r="F790" i="2"/>
  <c r="E790" i="2"/>
  <c r="D790" i="2"/>
  <c r="F789" i="2"/>
  <c r="E789" i="2"/>
  <c r="E810" i="2" s="1"/>
  <c r="E811" i="2" s="1"/>
  <c r="D789" i="2"/>
  <c r="E787" i="2"/>
  <c r="D787" i="2"/>
  <c r="F786" i="2"/>
  <c r="F787" i="2" s="1"/>
  <c r="E786" i="2"/>
  <c r="D786" i="2"/>
  <c r="F784" i="2"/>
  <c r="F783" i="2"/>
  <c r="E783" i="2"/>
  <c r="E784" i="2" s="1"/>
  <c r="D783" i="2"/>
  <c r="F782" i="2"/>
  <c r="E782" i="2"/>
  <c r="D782" i="2"/>
  <c r="D784" i="2" s="1"/>
  <c r="F779" i="2"/>
  <c r="E779" i="2"/>
  <c r="D779" i="2"/>
  <c r="E777" i="2"/>
  <c r="F772" i="2"/>
  <c r="F771" i="2"/>
  <c r="E771" i="2"/>
  <c r="D771" i="2"/>
  <c r="F770" i="2"/>
  <c r="E770" i="2"/>
  <c r="D770" i="2"/>
  <c r="F769" i="2"/>
  <c r="E769" i="2"/>
  <c r="D769" i="2"/>
  <c r="F768" i="2"/>
  <c r="E768" i="2"/>
  <c r="D768" i="2"/>
  <c r="F767" i="2"/>
  <c r="E767" i="2"/>
  <c r="E772" i="2" s="1"/>
  <c r="D767" i="2"/>
  <c r="F763" i="2"/>
  <c r="E763" i="2"/>
  <c r="D763" i="2"/>
  <c r="F762" i="2"/>
  <c r="E762" i="2"/>
  <c r="D762" i="2"/>
  <c r="F761" i="2"/>
  <c r="E761" i="2"/>
  <c r="D761" i="2"/>
  <c r="F760" i="2"/>
  <c r="E760" i="2"/>
  <c r="D760" i="2"/>
  <c r="F759" i="2"/>
  <c r="E759" i="2"/>
  <c r="D759" i="2"/>
  <c r="F758" i="2"/>
  <c r="E758" i="2"/>
  <c r="D758" i="2"/>
  <c r="B758" i="2"/>
  <c r="B759" i="2" s="1"/>
  <c r="B760" i="2" s="1"/>
  <c r="B761" i="2" s="1"/>
  <c r="B762" i="2" s="1"/>
  <c r="F757" i="2"/>
  <c r="E757" i="2"/>
  <c r="D757" i="2"/>
  <c r="F756" i="2"/>
  <c r="E756" i="2"/>
  <c r="D756" i="2"/>
  <c r="F755" i="2"/>
  <c r="E755" i="2"/>
  <c r="D755" i="2"/>
  <c r="F754" i="2"/>
  <c r="E754" i="2"/>
  <c r="D754" i="2"/>
  <c r="F753" i="2"/>
  <c r="E753" i="2"/>
  <c r="D753" i="2"/>
  <c r="F752" i="2"/>
  <c r="E752" i="2"/>
  <c r="D752" i="2"/>
  <c r="F751" i="2"/>
  <c r="E751" i="2"/>
  <c r="D751" i="2"/>
  <c r="B751" i="2"/>
  <c r="B752" i="2" s="1"/>
  <c r="B753" i="2" s="1"/>
  <c r="B754" i="2" s="1"/>
  <c r="B755" i="2" s="1"/>
  <c r="F750" i="2"/>
  <c r="F764" i="2" s="1"/>
  <c r="E750" i="2"/>
  <c r="D750" i="2"/>
  <c r="D764" i="2" s="1"/>
  <c r="F748" i="2"/>
  <c r="F747" i="2"/>
  <c r="E747" i="2"/>
  <c r="E748" i="2" s="1"/>
  <c r="D747" i="2"/>
  <c r="F746" i="2"/>
  <c r="E746" i="2"/>
  <c r="D746" i="2"/>
  <c r="D748" i="2" s="1"/>
  <c r="F743" i="2"/>
  <c r="F744" i="2" s="1"/>
  <c r="E743" i="2"/>
  <c r="D743" i="2"/>
  <c r="F742" i="2"/>
  <c r="E742" i="2"/>
  <c r="E744" i="2" s="1"/>
  <c r="D742" i="2"/>
  <c r="D744" i="2" s="1"/>
  <c r="F739" i="2"/>
  <c r="E739" i="2"/>
  <c r="D739" i="2"/>
  <c r="F738" i="2"/>
  <c r="E738" i="2"/>
  <c r="D738" i="2"/>
  <c r="F737" i="2"/>
  <c r="E737" i="2"/>
  <c r="D737" i="2"/>
  <c r="F736" i="2"/>
  <c r="E736" i="2"/>
  <c r="D736" i="2"/>
  <c r="D740" i="2" s="1"/>
  <c r="F735" i="2"/>
  <c r="E735" i="2"/>
  <c r="E740" i="2" s="1"/>
  <c r="D735" i="2"/>
  <c r="E731" i="2"/>
  <c r="F730" i="2"/>
  <c r="F731" i="2" s="1"/>
  <c r="E730" i="2"/>
  <c r="D730" i="2"/>
  <c r="D731" i="2" s="1"/>
  <c r="F727" i="2"/>
  <c r="E727" i="2"/>
  <c r="D727" i="2"/>
  <c r="F726" i="2"/>
  <c r="E726" i="2"/>
  <c r="D726" i="2"/>
  <c r="F724" i="2"/>
  <c r="E724" i="2"/>
  <c r="D724" i="2"/>
  <c r="F723" i="2"/>
  <c r="F728" i="2" s="1"/>
  <c r="E723" i="2"/>
  <c r="E728" i="2" s="1"/>
  <c r="D723" i="2"/>
  <c r="D728" i="2" s="1"/>
  <c r="F720" i="2"/>
  <c r="E720" i="2"/>
  <c r="D720" i="2"/>
  <c r="E718" i="2"/>
  <c r="F714" i="2"/>
  <c r="E714" i="2"/>
  <c r="D714" i="2"/>
  <c r="F713" i="2"/>
  <c r="E713" i="2"/>
  <c r="D713" i="2"/>
  <c r="F712" i="2"/>
  <c r="E712" i="2"/>
  <c r="D712" i="2"/>
  <c r="F711" i="2"/>
  <c r="E711" i="2"/>
  <c r="D711" i="2"/>
  <c r="F710" i="2"/>
  <c r="E710" i="2"/>
  <c r="D710" i="2"/>
  <c r="F709" i="2"/>
  <c r="E709" i="2"/>
  <c r="D709" i="2"/>
  <c r="F708" i="2"/>
  <c r="E708" i="2"/>
  <c r="D708" i="2"/>
  <c r="F707" i="2"/>
  <c r="E707" i="2"/>
  <c r="D707" i="2"/>
  <c r="F706" i="2"/>
  <c r="E706" i="2"/>
  <c r="D706" i="2"/>
  <c r="F705" i="2"/>
  <c r="E705" i="2"/>
  <c r="D705" i="2"/>
  <c r="F704" i="2"/>
  <c r="E704" i="2"/>
  <c r="D704" i="2"/>
  <c r="F703" i="2"/>
  <c r="F715" i="2" s="1"/>
  <c r="F732" i="2" s="1"/>
  <c r="E703" i="2"/>
  <c r="D703" i="2"/>
  <c r="F702" i="2"/>
  <c r="E702" i="2"/>
  <c r="E715" i="2" s="1"/>
  <c r="E732" i="2" s="1"/>
  <c r="D702" i="2"/>
  <c r="D715" i="2" s="1"/>
  <c r="D732" i="2" s="1"/>
  <c r="F698" i="2"/>
  <c r="E698" i="2"/>
  <c r="D698" i="2"/>
  <c r="F697" i="2"/>
  <c r="E697" i="2"/>
  <c r="D697" i="2"/>
  <c r="F696" i="2"/>
  <c r="E696" i="2"/>
  <c r="D696" i="2"/>
  <c r="F695" i="2"/>
  <c r="E695" i="2"/>
  <c r="D695" i="2"/>
  <c r="D699" i="2" s="1"/>
  <c r="F694" i="2"/>
  <c r="E694" i="2"/>
  <c r="D694" i="2"/>
  <c r="F693" i="2"/>
  <c r="E693" i="2"/>
  <c r="D693" i="2"/>
  <c r="F692" i="2"/>
  <c r="F699" i="2" s="1"/>
  <c r="E692" i="2"/>
  <c r="E699" i="2" s="1"/>
  <c r="D692" i="2"/>
  <c r="F689" i="2"/>
  <c r="F688" i="2"/>
  <c r="E688" i="2"/>
  <c r="D688" i="2"/>
  <c r="F687" i="2"/>
  <c r="E687" i="2"/>
  <c r="D687" i="2"/>
  <c r="F686" i="2"/>
  <c r="E686" i="2"/>
  <c r="D686" i="2"/>
  <c r="F685" i="2"/>
  <c r="E685" i="2"/>
  <c r="D685" i="2"/>
  <c r="F684" i="2"/>
  <c r="E684" i="2"/>
  <c r="D684" i="2"/>
  <c r="F683" i="2"/>
  <c r="E683" i="2"/>
  <c r="D683" i="2"/>
  <c r="F682" i="2"/>
  <c r="E682" i="2"/>
  <c r="D682" i="2"/>
  <c r="F681" i="2"/>
  <c r="E681" i="2"/>
  <c r="D681" i="2"/>
  <c r="F680" i="2"/>
  <c r="E680" i="2"/>
  <c r="D680" i="2"/>
  <c r="F679" i="2"/>
  <c r="E679" i="2"/>
  <c r="D679" i="2"/>
  <c r="F678" i="2"/>
  <c r="E678" i="2"/>
  <c r="D678" i="2"/>
  <c r="F677" i="2"/>
  <c r="E677" i="2"/>
  <c r="D677" i="2"/>
  <c r="F676" i="2"/>
  <c r="E676" i="2"/>
  <c r="D676" i="2"/>
  <c r="F675" i="2"/>
  <c r="E675" i="2"/>
  <c r="D675" i="2"/>
  <c r="F674" i="2"/>
  <c r="E674" i="2"/>
  <c r="D674" i="2"/>
  <c r="F673" i="2"/>
  <c r="E673" i="2"/>
  <c r="D673" i="2"/>
  <c r="F672" i="2"/>
  <c r="E672" i="2"/>
  <c r="D672" i="2"/>
  <c r="F671" i="2"/>
  <c r="E671" i="2"/>
  <c r="D671" i="2"/>
  <c r="F670" i="2"/>
  <c r="E670" i="2"/>
  <c r="D670" i="2"/>
  <c r="F669" i="2"/>
  <c r="E669" i="2"/>
  <c r="D669" i="2"/>
  <c r="F668" i="2"/>
  <c r="E668" i="2"/>
  <c r="E689" i="2" s="1"/>
  <c r="D668" i="2"/>
  <c r="D689" i="2" s="1"/>
  <c r="D690" i="2" s="1"/>
  <c r="D666" i="2"/>
  <c r="F665" i="2"/>
  <c r="F666" i="2" s="1"/>
  <c r="E665" i="2"/>
  <c r="E666" i="2" s="1"/>
  <c r="D665" i="2"/>
  <c r="F663" i="2"/>
  <c r="F662" i="2"/>
  <c r="E662" i="2"/>
  <c r="E663" i="2" s="1"/>
  <c r="D662" i="2"/>
  <c r="F661" i="2"/>
  <c r="E661" i="2"/>
  <c r="D661" i="2"/>
  <c r="D663" i="2" s="1"/>
  <c r="F658" i="2"/>
  <c r="E658" i="2"/>
  <c r="D658" i="2"/>
  <c r="E656" i="2"/>
  <c r="F651" i="2"/>
  <c r="F650" i="2"/>
  <c r="E650" i="2"/>
  <c r="D650" i="2"/>
  <c r="F649" i="2"/>
  <c r="E649" i="2"/>
  <c r="D649" i="2"/>
  <c r="F648" i="2"/>
  <c r="E648" i="2"/>
  <c r="D648" i="2"/>
  <c r="F647" i="2"/>
  <c r="E647" i="2"/>
  <c r="D647" i="2"/>
  <c r="F646" i="2"/>
  <c r="E646" i="2"/>
  <c r="E651" i="2" s="1"/>
  <c r="D646" i="2"/>
  <c r="F645" i="2"/>
  <c r="E645" i="2"/>
  <c r="D645" i="2"/>
  <c r="D651" i="2" s="1"/>
  <c r="F641" i="2"/>
  <c r="E641" i="2"/>
  <c r="D641" i="2"/>
  <c r="F640" i="2"/>
  <c r="E640" i="2"/>
  <c r="D640" i="2"/>
  <c r="F639" i="2"/>
  <c r="E639" i="2"/>
  <c r="D639" i="2"/>
  <c r="F638" i="2"/>
  <c r="E638" i="2"/>
  <c r="D638" i="2"/>
  <c r="F637" i="2"/>
  <c r="E637" i="2"/>
  <c r="D637" i="2"/>
  <c r="F636" i="2"/>
  <c r="E636" i="2"/>
  <c r="D636" i="2"/>
  <c r="B636" i="2"/>
  <c r="B637" i="2" s="1"/>
  <c r="B638" i="2" s="1"/>
  <c r="B639" i="2" s="1"/>
  <c r="B640" i="2" s="1"/>
  <c r="F635" i="2"/>
  <c r="E635" i="2"/>
  <c r="D635" i="2"/>
  <c r="F634" i="2"/>
  <c r="E634" i="2"/>
  <c r="D634" i="2"/>
  <c r="F633" i="2"/>
  <c r="E633" i="2"/>
  <c r="D633" i="2"/>
  <c r="F632" i="2"/>
  <c r="E632" i="2"/>
  <c r="D632" i="2"/>
  <c r="F631" i="2"/>
  <c r="E631" i="2"/>
  <c r="D631" i="2"/>
  <c r="F630" i="2"/>
  <c r="E630" i="2"/>
  <c r="D630" i="2"/>
  <c r="F629" i="2"/>
  <c r="E629" i="2"/>
  <c r="D629" i="2"/>
  <c r="B629" i="2"/>
  <c r="B630" i="2" s="1"/>
  <c r="B631" i="2" s="1"/>
  <c r="B632" i="2" s="1"/>
  <c r="B633" i="2" s="1"/>
  <c r="F628" i="2"/>
  <c r="F642" i="2" s="1"/>
  <c r="F643" i="2" s="1"/>
  <c r="E628" i="2"/>
  <c r="E642" i="2" s="1"/>
  <c r="D628" i="2"/>
  <c r="E626" i="2"/>
  <c r="F625" i="2"/>
  <c r="E625" i="2"/>
  <c r="D625" i="2"/>
  <c r="D626" i="2" s="1"/>
  <c r="F624" i="2"/>
  <c r="F626" i="2" s="1"/>
  <c r="E624" i="2"/>
  <c r="D624" i="2"/>
  <c r="F622" i="2"/>
  <c r="F621" i="2"/>
  <c r="E621" i="2"/>
  <c r="E622" i="2" s="1"/>
  <c r="D621" i="2"/>
  <c r="F620" i="2"/>
  <c r="E620" i="2"/>
  <c r="D620" i="2"/>
  <c r="D622" i="2" s="1"/>
  <c r="F617" i="2"/>
  <c r="E617" i="2"/>
  <c r="D617" i="2"/>
  <c r="F616" i="2"/>
  <c r="E616" i="2"/>
  <c r="D616" i="2"/>
  <c r="F615" i="2"/>
  <c r="E615" i="2"/>
  <c r="D615" i="2"/>
  <c r="F614" i="2"/>
  <c r="E614" i="2"/>
  <c r="D614" i="2"/>
  <c r="F613" i="2"/>
  <c r="F618" i="2" s="1"/>
  <c r="E613" i="2"/>
  <c r="D613" i="2"/>
  <c r="D618" i="2" s="1"/>
  <c r="D609" i="2"/>
  <c r="F608" i="2"/>
  <c r="F609" i="2" s="1"/>
  <c r="E608" i="2"/>
  <c r="D608" i="2"/>
  <c r="E606" i="2"/>
  <c r="F605" i="2"/>
  <c r="E605" i="2"/>
  <c r="D605" i="2"/>
  <c r="F604" i="2"/>
  <c r="E604" i="2"/>
  <c r="D604" i="2"/>
  <c r="F602" i="2"/>
  <c r="E602" i="2"/>
  <c r="D602" i="2"/>
  <c r="F601" i="2"/>
  <c r="F606" i="2" s="1"/>
  <c r="E601" i="2"/>
  <c r="D601" i="2"/>
  <c r="D606" i="2" s="1"/>
  <c r="F598" i="2"/>
  <c r="E598" i="2"/>
  <c r="D598" i="2"/>
  <c r="E596" i="2"/>
  <c r="F592" i="2"/>
  <c r="E592" i="2"/>
  <c r="D592" i="2"/>
  <c r="F591" i="2"/>
  <c r="E591" i="2"/>
  <c r="D591" i="2"/>
  <c r="F590" i="2"/>
  <c r="E590" i="2"/>
  <c r="D590" i="2"/>
  <c r="F589" i="2"/>
  <c r="E589" i="2"/>
  <c r="D589" i="2"/>
  <c r="F588" i="2"/>
  <c r="E588" i="2"/>
  <c r="D588" i="2"/>
  <c r="F587" i="2"/>
  <c r="E587" i="2"/>
  <c r="D587" i="2"/>
  <c r="F586" i="2"/>
  <c r="E586" i="2"/>
  <c r="D586" i="2"/>
  <c r="F585" i="2"/>
  <c r="E585" i="2"/>
  <c r="D585" i="2"/>
  <c r="F584" i="2"/>
  <c r="E584" i="2"/>
  <c r="D584" i="2"/>
  <c r="F583" i="2"/>
  <c r="E583" i="2"/>
  <c r="D583" i="2"/>
  <c r="F582" i="2"/>
  <c r="E582" i="2"/>
  <c r="D582" i="2"/>
  <c r="F581" i="2"/>
  <c r="E581" i="2"/>
  <c r="D581" i="2"/>
  <c r="D593" i="2" s="1"/>
  <c r="D610" i="2" s="1"/>
  <c r="F580" i="2"/>
  <c r="F593" i="2" s="1"/>
  <c r="F610" i="2" s="1"/>
  <c r="E580" i="2"/>
  <c r="E593" i="2" s="1"/>
  <c r="E610" i="2" s="1"/>
  <c r="D580" i="2"/>
  <c r="F576" i="2"/>
  <c r="E576" i="2"/>
  <c r="D576" i="2"/>
  <c r="F575" i="2"/>
  <c r="E575" i="2"/>
  <c r="D575" i="2"/>
  <c r="F574" i="2"/>
  <c r="E574" i="2"/>
  <c r="D574" i="2"/>
  <c r="F573" i="2"/>
  <c r="F577" i="2" s="1"/>
  <c r="E573" i="2"/>
  <c r="D573" i="2"/>
  <c r="F572" i="2"/>
  <c r="E572" i="2"/>
  <c r="E577" i="2" s="1"/>
  <c r="D572" i="2"/>
  <c r="F571" i="2"/>
  <c r="E571" i="2"/>
  <c r="D571" i="2"/>
  <c r="F570" i="2"/>
  <c r="E570" i="2"/>
  <c r="D570" i="2"/>
  <c r="D577" i="2" s="1"/>
  <c r="E567" i="2"/>
  <c r="E568" i="2" s="1"/>
  <c r="F566" i="2"/>
  <c r="E566" i="2"/>
  <c r="D566" i="2"/>
  <c r="F565" i="2"/>
  <c r="E565" i="2"/>
  <c r="D565" i="2"/>
  <c r="F564" i="2"/>
  <c r="E564" i="2"/>
  <c r="D564" i="2"/>
  <c r="F563" i="2"/>
  <c r="E563" i="2"/>
  <c r="D563" i="2"/>
  <c r="F562" i="2"/>
  <c r="E562" i="2"/>
  <c r="D562" i="2"/>
  <c r="F561" i="2"/>
  <c r="E561" i="2"/>
  <c r="D561" i="2"/>
  <c r="F560" i="2"/>
  <c r="E560" i="2"/>
  <c r="D560" i="2"/>
  <c r="F559" i="2"/>
  <c r="E559" i="2"/>
  <c r="D559" i="2"/>
  <c r="F558" i="2"/>
  <c r="E558" i="2"/>
  <c r="D558" i="2"/>
  <c r="F557" i="2"/>
  <c r="E557" i="2"/>
  <c r="D557" i="2"/>
  <c r="F556" i="2"/>
  <c r="E556" i="2"/>
  <c r="D556" i="2"/>
  <c r="F555" i="2"/>
  <c r="E555" i="2"/>
  <c r="D555" i="2"/>
  <c r="F554" i="2"/>
  <c r="E554" i="2"/>
  <c r="D554" i="2"/>
  <c r="F553" i="2"/>
  <c r="E553" i="2"/>
  <c r="D553" i="2"/>
  <c r="F552" i="2"/>
  <c r="E552" i="2"/>
  <c r="D552" i="2"/>
  <c r="F551" i="2"/>
  <c r="E551" i="2"/>
  <c r="D551" i="2"/>
  <c r="F550" i="2"/>
  <c r="E550" i="2"/>
  <c r="D550" i="2"/>
  <c r="F549" i="2"/>
  <c r="E549" i="2"/>
  <c r="D549" i="2"/>
  <c r="F548" i="2"/>
  <c r="E548" i="2"/>
  <c r="D548" i="2"/>
  <c r="F547" i="2"/>
  <c r="E547" i="2"/>
  <c r="D547" i="2"/>
  <c r="F546" i="2"/>
  <c r="E546" i="2"/>
  <c r="D546" i="2"/>
  <c r="D567" i="2" s="1"/>
  <c r="F543" i="2"/>
  <c r="F544" i="2" s="1"/>
  <c r="E543" i="2"/>
  <c r="E544" i="2" s="1"/>
  <c r="D543" i="2"/>
  <c r="D544" i="2" s="1"/>
  <c r="E541" i="2"/>
  <c r="F540" i="2"/>
  <c r="E540" i="2"/>
  <c r="D540" i="2"/>
  <c r="D541" i="2" s="1"/>
  <c r="F539" i="2"/>
  <c r="F541" i="2" s="1"/>
  <c r="E539" i="2"/>
  <c r="D539" i="2"/>
  <c r="F536" i="2"/>
  <c r="E536" i="2"/>
  <c r="D536" i="2"/>
  <c r="E534" i="2"/>
  <c r="F528" i="2"/>
  <c r="E528" i="2"/>
  <c r="D528" i="2"/>
  <c r="F527" i="2"/>
  <c r="E527" i="2"/>
  <c r="D527" i="2"/>
  <c r="F526" i="2"/>
  <c r="E526" i="2"/>
  <c r="D526" i="2"/>
  <c r="F525" i="2"/>
  <c r="E525" i="2"/>
  <c r="E529" i="2" s="1"/>
  <c r="D525" i="2"/>
  <c r="F524" i="2"/>
  <c r="E524" i="2"/>
  <c r="D524" i="2"/>
  <c r="D529" i="2" s="1"/>
  <c r="F523" i="2"/>
  <c r="E523" i="2"/>
  <c r="D523" i="2"/>
  <c r="F519" i="2"/>
  <c r="E519" i="2"/>
  <c r="D519" i="2"/>
  <c r="F518" i="2"/>
  <c r="E518" i="2"/>
  <c r="D518" i="2"/>
  <c r="F517" i="2"/>
  <c r="E517" i="2"/>
  <c r="D517" i="2"/>
  <c r="F516" i="2"/>
  <c r="E516" i="2"/>
  <c r="D516" i="2"/>
  <c r="F515" i="2"/>
  <c r="E515" i="2"/>
  <c r="D515" i="2"/>
  <c r="F514" i="2"/>
  <c r="E514" i="2"/>
  <c r="D514" i="2"/>
  <c r="B514" i="2"/>
  <c r="B515" i="2" s="1"/>
  <c r="B516" i="2" s="1"/>
  <c r="B517" i="2" s="1"/>
  <c r="B518" i="2" s="1"/>
  <c r="F513" i="2"/>
  <c r="E513" i="2"/>
  <c r="D513" i="2"/>
  <c r="F512" i="2"/>
  <c r="E512" i="2"/>
  <c r="D512" i="2"/>
  <c r="F511" i="2"/>
  <c r="E511" i="2"/>
  <c r="D511" i="2"/>
  <c r="F510" i="2"/>
  <c r="E510" i="2"/>
  <c r="D510" i="2"/>
  <c r="F509" i="2"/>
  <c r="E509" i="2"/>
  <c r="D509" i="2"/>
  <c r="F508" i="2"/>
  <c r="E508" i="2"/>
  <c r="D508" i="2"/>
  <c r="F507" i="2"/>
  <c r="E507" i="2"/>
  <c r="D507" i="2"/>
  <c r="B507" i="2"/>
  <c r="B508" i="2" s="1"/>
  <c r="B509" i="2" s="1"/>
  <c r="B510" i="2" s="1"/>
  <c r="B511" i="2" s="1"/>
  <c r="F506" i="2"/>
  <c r="E506" i="2"/>
  <c r="E520" i="2" s="1"/>
  <c r="E521" i="2" s="1"/>
  <c r="D506" i="2"/>
  <c r="D504" i="2"/>
  <c r="F503" i="2"/>
  <c r="E503" i="2"/>
  <c r="D503" i="2"/>
  <c r="F502" i="2"/>
  <c r="F504" i="2" s="1"/>
  <c r="E502" i="2"/>
  <c r="E504" i="2" s="1"/>
  <c r="D502" i="2"/>
  <c r="E500" i="2"/>
  <c r="F499" i="2"/>
  <c r="E499" i="2"/>
  <c r="D499" i="2"/>
  <c r="D500" i="2" s="1"/>
  <c r="F498" i="2"/>
  <c r="F500" i="2" s="1"/>
  <c r="E498" i="2"/>
  <c r="D498" i="2"/>
  <c r="F496" i="2"/>
  <c r="F495" i="2"/>
  <c r="E495" i="2"/>
  <c r="D495" i="2"/>
  <c r="F494" i="2"/>
  <c r="E494" i="2"/>
  <c r="D494" i="2"/>
  <c r="F493" i="2"/>
  <c r="E493" i="2"/>
  <c r="D493" i="2"/>
  <c r="F492" i="2"/>
  <c r="E492" i="2"/>
  <c r="D492" i="2"/>
  <c r="F491" i="2"/>
  <c r="E491" i="2"/>
  <c r="E496" i="2" s="1"/>
  <c r="D491" i="2"/>
  <c r="D487" i="2"/>
  <c r="F486" i="2"/>
  <c r="F487" i="2" s="1"/>
  <c r="E486" i="2"/>
  <c r="E487" i="2" s="1"/>
  <c r="D486" i="2"/>
  <c r="F483" i="2"/>
  <c r="E483" i="2"/>
  <c r="D483" i="2"/>
  <c r="F482" i="2"/>
  <c r="E482" i="2"/>
  <c r="D482" i="2"/>
  <c r="F480" i="2"/>
  <c r="E480" i="2"/>
  <c r="D480" i="2"/>
  <c r="F479" i="2"/>
  <c r="E479" i="2"/>
  <c r="D479" i="2"/>
  <c r="F477" i="2"/>
  <c r="E477" i="2"/>
  <c r="D477" i="2"/>
  <c r="F476" i="2"/>
  <c r="E476" i="2"/>
  <c r="D476" i="2"/>
  <c r="F474" i="2"/>
  <c r="E474" i="2"/>
  <c r="D474" i="2"/>
  <c r="F473" i="2"/>
  <c r="E473" i="2"/>
  <c r="E484" i="2" s="1"/>
  <c r="D473" i="2"/>
  <c r="F470" i="2"/>
  <c r="E470" i="2"/>
  <c r="D470" i="2"/>
  <c r="E468" i="2"/>
  <c r="F464" i="2"/>
  <c r="E464" i="2"/>
  <c r="D464" i="2"/>
  <c r="F463" i="2"/>
  <c r="E463" i="2"/>
  <c r="D463" i="2"/>
  <c r="F462" i="2"/>
  <c r="E462" i="2"/>
  <c r="D462" i="2"/>
  <c r="F461" i="2"/>
  <c r="E461" i="2"/>
  <c r="D461" i="2"/>
  <c r="F460" i="2"/>
  <c r="E460" i="2"/>
  <c r="D460" i="2"/>
  <c r="F459" i="2"/>
  <c r="E459" i="2"/>
  <c r="D459" i="2"/>
  <c r="F458" i="2"/>
  <c r="E458" i="2"/>
  <c r="D458" i="2"/>
  <c r="F457" i="2"/>
  <c r="E457" i="2"/>
  <c r="D457" i="2"/>
  <c r="F456" i="2"/>
  <c r="E456" i="2"/>
  <c r="D456" i="2"/>
  <c r="F455" i="2"/>
  <c r="E455" i="2"/>
  <c r="D455" i="2"/>
  <c r="F454" i="2"/>
  <c r="E454" i="2"/>
  <c r="D454" i="2"/>
  <c r="F453" i="2"/>
  <c r="E453" i="2"/>
  <c r="D453" i="2"/>
  <c r="D465" i="2" s="1"/>
  <c r="F452" i="2"/>
  <c r="E452" i="2"/>
  <c r="D452" i="2"/>
  <c r="F448" i="2"/>
  <c r="E448" i="2"/>
  <c r="D448" i="2"/>
  <c r="F447" i="2"/>
  <c r="E447" i="2"/>
  <c r="D447" i="2"/>
  <c r="F446" i="2"/>
  <c r="E446" i="2"/>
  <c r="D446" i="2"/>
  <c r="F445" i="2"/>
  <c r="F449" i="2" s="1"/>
  <c r="E445" i="2"/>
  <c r="D445" i="2"/>
  <c r="F444" i="2"/>
  <c r="E444" i="2"/>
  <c r="E449" i="2" s="1"/>
  <c r="D444" i="2"/>
  <c r="F443" i="2"/>
  <c r="E443" i="2"/>
  <c r="D443" i="2"/>
  <c r="F442" i="2"/>
  <c r="E442" i="2"/>
  <c r="D442" i="2"/>
  <c r="F438" i="2"/>
  <c r="E438" i="2"/>
  <c r="D438" i="2"/>
  <c r="F437" i="2"/>
  <c r="E437" i="2"/>
  <c r="D437" i="2"/>
  <c r="F436" i="2"/>
  <c r="E436" i="2"/>
  <c r="D436" i="2"/>
  <c r="F435" i="2"/>
  <c r="E435" i="2"/>
  <c r="D435" i="2"/>
  <c r="F434" i="2"/>
  <c r="E434" i="2"/>
  <c r="D434" i="2"/>
  <c r="F433" i="2"/>
  <c r="E433" i="2"/>
  <c r="D433" i="2"/>
  <c r="F432" i="2"/>
  <c r="E432" i="2"/>
  <c r="D432" i="2"/>
  <c r="F431" i="2"/>
  <c r="E431" i="2"/>
  <c r="D431" i="2"/>
  <c r="F430" i="2"/>
  <c r="E430" i="2"/>
  <c r="D430" i="2"/>
  <c r="F429" i="2"/>
  <c r="E429" i="2"/>
  <c r="D429" i="2"/>
  <c r="F428" i="2"/>
  <c r="E428" i="2"/>
  <c r="D428" i="2"/>
  <c r="F427" i="2"/>
  <c r="E427" i="2"/>
  <c r="D427" i="2"/>
  <c r="F426" i="2"/>
  <c r="E426" i="2"/>
  <c r="D426" i="2"/>
  <c r="F425" i="2"/>
  <c r="E425" i="2"/>
  <c r="D425" i="2"/>
  <c r="F424" i="2"/>
  <c r="E424" i="2"/>
  <c r="D424" i="2"/>
  <c r="F423" i="2"/>
  <c r="E423" i="2"/>
  <c r="D423" i="2"/>
  <c r="F422" i="2"/>
  <c r="E422" i="2"/>
  <c r="D422" i="2"/>
  <c r="F421" i="2"/>
  <c r="E421" i="2"/>
  <c r="D421" i="2"/>
  <c r="F420" i="2"/>
  <c r="E420" i="2"/>
  <c r="D420" i="2"/>
  <c r="F419" i="2"/>
  <c r="E419" i="2"/>
  <c r="E439" i="2" s="1"/>
  <c r="E440" i="2" s="1"/>
  <c r="D419" i="2"/>
  <c r="F418" i="2"/>
  <c r="E418" i="2"/>
  <c r="D418" i="2"/>
  <c r="D439" i="2" s="1"/>
  <c r="D440" i="2" s="1"/>
  <c r="D416" i="2"/>
  <c r="F415" i="2"/>
  <c r="F416" i="2" s="1"/>
  <c r="E415" i="2"/>
  <c r="E416" i="2" s="1"/>
  <c r="D415" i="2"/>
  <c r="E413" i="2"/>
  <c r="F412" i="2"/>
  <c r="E412" i="2"/>
  <c r="D412" i="2"/>
  <c r="D413" i="2" s="1"/>
  <c r="F411" i="2"/>
  <c r="F413" i="2" s="1"/>
  <c r="E411" i="2"/>
  <c r="D411" i="2"/>
  <c r="F408" i="2"/>
  <c r="E408" i="2"/>
  <c r="D408" i="2"/>
  <c r="E406" i="2"/>
  <c r="F400" i="2"/>
  <c r="E400" i="2"/>
  <c r="D400" i="2"/>
  <c r="F399" i="2"/>
  <c r="E399" i="2"/>
  <c r="D399" i="2"/>
  <c r="F398" i="2"/>
  <c r="E398" i="2"/>
  <c r="D398" i="2"/>
  <c r="F397" i="2"/>
  <c r="E397" i="2"/>
  <c r="E401" i="2" s="1"/>
  <c r="D397" i="2"/>
  <c r="F396" i="2"/>
  <c r="E396" i="2"/>
  <c r="D396" i="2"/>
  <c r="D401" i="2" s="1"/>
  <c r="F392" i="2"/>
  <c r="E392" i="2"/>
  <c r="D392" i="2"/>
  <c r="F391" i="2"/>
  <c r="E391" i="2"/>
  <c r="D391" i="2"/>
  <c r="F390" i="2"/>
  <c r="E390" i="2"/>
  <c r="D390" i="2"/>
  <c r="F389" i="2"/>
  <c r="E389" i="2"/>
  <c r="D389" i="2"/>
  <c r="F388" i="2"/>
  <c r="E388" i="2"/>
  <c r="D388" i="2"/>
  <c r="F387" i="2"/>
  <c r="E387" i="2"/>
  <c r="D387" i="2"/>
  <c r="B387" i="2"/>
  <c r="B388" i="2" s="1"/>
  <c r="B389" i="2" s="1"/>
  <c r="B390" i="2" s="1"/>
  <c r="B391" i="2" s="1"/>
  <c r="F386" i="2"/>
  <c r="E386" i="2"/>
  <c r="D386" i="2"/>
  <c r="F385" i="2"/>
  <c r="E385" i="2"/>
  <c r="D385" i="2"/>
  <c r="F384" i="2"/>
  <c r="E384" i="2"/>
  <c r="D384" i="2"/>
  <c r="F383" i="2"/>
  <c r="E383" i="2"/>
  <c r="D383" i="2"/>
  <c r="F382" i="2"/>
  <c r="E382" i="2"/>
  <c r="D382" i="2"/>
  <c r="F381" i="2"/>
  <c r="E381" i="2"/>
  <c r="E393" i="2" s="1"/>
  <c r="D381" i="2"/>
  <c r="F380" i="2"/>
  <c r="E380" i="2"/>
  <c r="D380" i="2"/>
  <c r="B380" i="2"/>
  <c r="B381" i="2" s="1"/>
  <c r="B382" i="2" s="1"/>
  <c r="B383" i="2" s="1"/>
  <c r="B384" i="2" s="1"/>
  <c r="F379" i="2"/>
  <c r="F393" i="2" s="1"/>
  <c r="F394" i="2" s="1"/>
  <c r="E379" i="2"/>
  <c r="D379" i="2"/>
  <c r="E377" i="2"/>
  <c r="D377" i="2"/>
  <c r="F376" i="2"/>
  <c r="E376" i="2"/>
  <c r="D376" i="2"/>
  <c r="F375" i="2"/>
  <c r="F377" i="2" s="1"/>
  <c r="E375" i="2"/>
  <c r="D375" i="2"/>
  <c r="F373" i="2"/>
  <c r="E373" i="2"/>
  <c r="F372" i="2"/>
  <c r="E372" i="2"/>
  <c r="D372" i="2"/>
  <c r="F371" i="2"/>
  <c r="E371" i="2"/>
  <c r="D371" i="2"/>
  <c r="D373" i="2" s="1"/>
  <c r="F368" i="2"/>
  <c r="E368" i="2"/>
  <c r="D368" i="2"/>
  <c r="F367" i="2"/>
  <c r="E367" i="2"/>
  <c r="D367" i="2"/>
  <c r="F366" i="2"/>
  <c r="E366" i="2"/>
  <c r="D366" i="2"/>
  <c r="F365" i="2"/>
  <c r="E365" i="2"/>
  <c r="D365" i="2"/>
  <c r="F364" i="2"/>
  <c r="F369" i="2" s="1"/>
  <c r="E364" i="2"/>
  <c r="D364" i="2"/>
  <c r="F361" i="2"/>
  <c r="E361" i="2"/>
  <c r="D361" i="2"/>
  <c r="E359" i="2"/>
  <c r="D355" i="2"/>
  <c r="F354" i="2"/>
  <c r="F355" i="2" s="1"/>
  <c r="E354" i="2"/>
  <c r="D354" i="2"/>
  <c r="F352" i="2"/>
  <c r="F356" i="2" s="1"/>
  <c r="D352" i="2"/>
  <c r="D356" i="2" s="1"/>
  <c r="F351" i="2"/>
  <c r="E351" i="2"/>
  <c r="E352" i="2" s="1"/>
  <c r="E356" i="2" s="1"/>
  <c r="D351" i="2"/>
  <c r="F347" i="2"/>
  <c r="E347" i="2"/>
  <c r="D347" i="2"/>
  <c r="F346" i="2"/>
  <c r="E346" i="2"/>
  <c r="D346" i="2"/>
  <c r="F345" i="2"/>
  <c r="E345" i="2"/>
  <c r="D345" i="2"/>
  <c r="F344" i="2"/>
  <c r="F348" i="2" s="1"/>
  <c r="E344" i="2"/>
  <c r="D344" i="2"/>
  <c r="F343" i="2"/>
  <c r="E343" i="2"/>
  <c r="D343" i="2"/>
  <c r="F342" i="2"/>
  <c r="E342" i="2"/>
  <c r="D342" i="2"/>
  <c r="D348" i="2" s="1"/>
  <c r="F341" i="2"/>
  <c r="E341" i="2"/>
  <c r="E348" i="2" s="1"/>
  <c r="D341" i="2"/>
  <c r="F337" i="2"/>
  <c r="E337" i="2"/>
  <c r="D337" i="2"/>
  <c r="F336" i="2"/>
  <c r="E336" i="2"/>
  <c r="D336" i="2"/>
  <c r="F335" i="2"/>
  <c r="E335" i="2"/>
  <c r="D335" i="2"/>
  <c r="F334" i="2"/>
  <c r="E334" i="2"/>
  <c r="D334" i="2"/>
  <c r="F333" i="2"/>
  <c r="E333" i="2"/>
  <c r="D333" i="2"/>
  <c r="F332" i="2"/>
  <c r="E332" i="2"/>
  <c r="D332" i="2"/>
  <c r="F331" i="2"/>
  <c r="E331" i="2"/>
  <c r="D331" i="2"/>
  <c r="F330" i="2"/>
  <c r="E330" i="2"/>
  <c r="D330" i="2"/>
  <c r="F329" i="2"/>
  <c r="E329" i="2"/>
  <c r="D329" i="2"/>
  <c r="F328" i="2"/>
  <c r="E328" i="2"/>
  <c r="D328" i="2"/>
  <c r="F327" i="2"/>
  <c r="E327" i="2"/>
  <c r="D327" i="2"/>
  <c r="F326" i="2"/>
  <c r="E326" i="2"/>
  <c r="D326" i="2"/>
  <c r="F325" i="2"/>
  <c r="E325" i="2"/>
  <c r="D325" i="2"/>
  <c r="F324" i="2"/>
  <c r="E324" i="2"/>
  <c r="D324" i="2"/>
  <c r="F323" i="2"/>
  <c r="E323" i="2"/>
  <c r="D323" i="2"/>
  <c r="F322" i="2"/>
  <c r="E322" i="2"/>
  <c r="D322" i="2"/>
  <c r="F321" i="2"/>
  <c r="E321" i="2"/>
  <c r="D321" i="2"/>
  <c r="F320" i="2"/>
  <c r="E320" i="2"/>
  <c r="D320" i="2"/>
  <c r="F319" i="2"/>
  <c r="E319" i="2"/>
  <c r="D319" i="2"/>
  <c r="F318" i="2"/>
  <c r="E318" i="2"/>
  <c r="E338" i="2" s="1"/>
  <c r="E339" i="2" s="1"/>
  <c r="D318" i="2"/>
  <c r="F317" i="2"/>
  <c r="F338" i="2" s="1"/>
  <c r="F339" i="2" s="1"/>
  <c r="E317" i="2"/>
  <c r="D317" i="2"/>
  <c r="D338" i="2" s="1"/>
  <c r="E315" i="2"/>
  <c r="F314" i="2"/>
  <c r="F315" i="2" s="1"/>
  <c r="E314" i="2"/>
  <c r="D314" i="2"/>
  <c r="D315" i="2" s="1"/>
  <c r="E312" i="2"/>
  <c r="F311" i="2"/>
  <c r="E311" i="2"/>
  <c r="D311" i="2"/>
  <c r="D312" i="2" s="1"/>
  <c r="F310" i="2"/>
  <c r="F312" i="2" s="1"/>
  <c r="E310" i="2"/>
  <c r="D310" i="2"/>
  <c r="F307" i="2"/>
  <c r="E307" i="2"/>
  <c r="D307" i="2"/>
  <c r="E305" i="2"/>
  <c r="F299" i="2"/>
  <c r="E299" i="2"/>
  <c r="D299" i="2"/>
  <c r="F298" i="2"/>
  <c r="E298" i="2"/>
  <c r="D298" i="2"/>
  <c r="F297" i="2"/>
  <c r="E297" i="2"/>
  <c r="D297" i="2"/>
  <c r="F296" i="2"/>
  <c r="E296" i="2"/>
  <c r="E300" i="2" s="1"/>
  <c r="D296" i="2"/>
  <c r="F295" i="2"/>
  <c r="F300" i="2" s="1"/>
  <c r="E295" i="2"/>
  <c r="D295" i="2"/>
  <c r="D300" i="2" s="1"/>
  <c r="F291" i="2"/>
  <c r="E291" i="2"/>
  <c r="D291" i="2"/>
  <c r="F290" i="2"/>
  <c r="E290" i="2"/>
  <c r="D290" i="2"/>
  <c r="F289" i="2"/>
  <c r="E289" i="2"/>
  <c r="D289" i="2"/>
  <c r="F288" i="2"/>
  <c r="E288" i="2"/>
  <c r="D288" i="2"/>
  <c r="F287" i="2"/>
  <c r="E287" i="2"/>
  <c r="D287" i="2"/>
  <c r="F286" i="2"/>
  <c r="E286" i="2"/>
  <c r="D286" i="2"/>
  <c r="B286" i="2"/>
  <c r="B287" i="2" s="1"/>
  <c r="B288" i="2" s="1"/>
  <c r="B289" i="2" s="1"/>
  <c r="B290" i="2" s="1"/>
  <c r="F285" i="2"/>
  <c r="E285" i="2"/>
  <c r="D285" i="2"/>
  <c r="F284" i="2"/>
  <c r="E284" i="2"/>
  <c r="D284" i="2"/>
  <c r="F283" i="2"/>
  <c r="E283" i="2"/>
  <c r="D283" i="2"/>
  <c r="F282" i="2"/>
  <c r="E282" i="2"/>
  <c r="D282" i="2"/>
  <c r="F281" i="2"/>
  <c r="E281" i="2"/>
  <c r="D281" i="2"/>
  <c r="F280" i="2"/>
  <c r="E280" i="2"/>
  <c r="D280" i="2"/>
  <c r="F279" i="2"/>
  <c r="E279" i="2"/>
  <c r="D279" i="2"/>
  <c r="B279" i="2"/>
  <c r="B280" i="2" s="1"/>
  <c r="B281" i="2" s="1"/>
  <c r="B282" i="2" s="1"/>
  <c r="B283" i="2" s="1"/>
  <c r="F278" i="2"/>
  <c r="F292" i="2" s="1"/>
  <c r="F293" i="2" s="1"/>
  <c r="E278" i="2"/>
  <c r="E292" i="2" s="1"/>
  <c r="D278" i="2"/>
  <c r="D292" i="2" s="1"/>
  <c r="E276" i="2"/>
  <c r="F275" i="2"/>
  <c r="E275" i="2"/>
  <c r="D275" i="2"/>
  <c r="D276" i="2" s="1"/>
  <c r="F274" i="2"/>
  <c r="F276" i="2" s="1"/>
  <c r="E274" i="2"/>
  <c r="D274" i="2"/>
  <c r="F272" i="2"/>
  <c r="F271" i="2"/>
  <c r="E271" i="2"/>
  <c r="E272" i="2" s="1"/>
  <c r="D271" i="2"/>
  <c r="F270" i="2"/>
  <c r="E270" i="2"/>
  <c r="D270" i="2"/>
  <c r="D272" i="2" s="1"/>
  <c r="F268" i="2"/>
  <c r="E268" i="2"/>
  <c r="D268" i="2"/>
  <c r="E266" i="2"/>
  <c r="F262" i="2"/>
  <c r="E262" i="2"/>
  <c r="D262" i="2"/>
  <c r="F261" i="2"/>
  <c r="E261" i="2"/>
  <c r="D261" i="2"/>
  <c r="F260" i="2"/>
  <c r="E260" i="2"/>
  <c r="D260" i="2"/>
  <c r="F259" i="2"/>
  <c r="E259" i="2"/>
  <c r="E263" i="2" s="1"/>
  <c r="D259" i="2"/>
  <c r="F258" i="2"/>
  <c r="F263" i="2" s="1"/>
  <c r="E258" i="2"/>
  <c r="D258" i="2"/>
  <c r="D263" i="2" s="1"/>
  <c r="E255" i="2"/>
  <c r="F254" i="2"/>
  <c r="F255" i="2" s="1"/>
  <c r="E254" i="2"/>
  <c r="D254" i="2"/>
  <c r="D255" i="2" s="1"/>
  <c r="F250" i="2"/>
  <c r="E250" i="2"/>
  <c r="D250" i="2"/>
  <c r="F249" i="2"/>
  <c r="E249" i="2"/>
  <c r="D249" i="2"/>
  <c r="F248" i="2"/>
  <c r="E248" i="2"/>
  <c r="D248" i="2"/>
  <c r="F247" i="2"/>
  <c r="E247" i="2"/>
  <c r="D247" i="2"/>
  <c r="F246" i="2"/>
  <c r="E246" i="2"/>
  <c r="D246" i="2"/>
  <c r="F245" i="2"/>
  <c r="E245" i="2"/>
  <c r="E251" i="2" s="1"/>
  <c r="D245" i="2"/>
  <c r="F244" i="2"/>
  <c r="F251" i="2" s="1"/>
  <c r="E244" i="2"/>
  <c r="D244" i="2"/>
  <c r="D251" i="2" s="1"/>
  <c r="F240" i="2"/>
  <c r="E240" i="2"/>
  <c r="D240" i="2"/>
  <c r="F239" i="2"/>
  <c r="E239" i="2"/>
  <c r="D239" i="2"/>
  <c r="F238" i="2"/>
  <c r="E238" i="2"/>
  <c r="D238" i="2"/>
  <c r="F237" i="2"/>
  <c r="E237" i="2"/>
  <c r="D237" i="2"/>
  <c r="F236" i="2"/>
  <c r="E236" i="2"/>
  <c r="D236" i="2"/>
  <c r="F235" i="2"/>
  <c r="E235" i="2"/>
  <c r="D235" i="2"/>
  <c r="F234" i="2"/>
  <c r="E234" i="2"/>
  <c r="D234" i="2"/>
  <c r="F233" i="2"/>
  <c r="E233" i="2"/>
  <c r="D233" i="2"/>
  <c r="F232" i="2"/>
  <c r="E232" i="2"/>
  <c r="D232" i="2"/>
  <c r="F231" i="2"/>
  <c r="E231" i="2"/>
  <c r="D231" i="2"/>
  <c r="F230" i="2"/>
  <c r="E230" i="2"/>
  <c r="D230" i="2"/>
  <c r="F229" i="2"/>
  <c r="E229" i="2"/>
  <c r="D229" i="2"/>
  <c r="F228" i="2"/>
  <c r="E228" i="2"/>
  <c r="D228" i="2"/>
  <c r="F227" i="2"/>
  <c r="E227" i="2"/>
  <c r="D227" i="2"/>
  <c r="F226" i="2"/>
  <c r="E226" i="2"/>
  <c r="D226" i="2"/>
  <c r="F225" i="2"/>
  <c r="E225" i="2"/>
  <c r="D225" i="2"/>
  <c r="F224" i="2"/>
  <c r="E224" i="2"/>
  <c r="D224" i="2"/>
  <c r="F223" i="2"/>
  <c r="E223" i="2"/>
  <c r="D223" i="2"/>
  <c r="F222" i="2"/>
  <c r="E222" i="2"/>
  <c r="D222" i="2"/>
  <c r="F221" i="2"/>
  <c r="F241" i="2" s="1"/>
  <c r="F242" i="2" s="1"/>
  <c r="E221" i="2"/>
  <c r="D221" i="2"/>
  <c r="D241" i="2" s="1"/>
  <c r="D242" i="2" s="1"/>
  <c r="F220" i="2"/>
  <c r="E220" i="2"/>
  <c r="E241" i="2" s="1"/>
  <c r="D220" i="2"/>
  <c r="F218" i="2"/>
  <c r="D218" i="2"/>
  <c r="F217" i="2"/>
  <c r="E217" i="2"/>
  <c r="E218" i="2" s="1"/>
  <c r="D217" i="2"/>
  <c r="F215" i="2"/>
  <c r="F214" i="2"/>
  <c r="E214" i="2"/>
  <c r="E215" i="2" s="1"/>
  <c r="D214" i="2"/>
  <c r="F213" i="2"/>
  <c r="E213" i="2"/>
  <c r="D213" i="2"/>
  <c r="D215" i="2" s="1"/>
  <c r="F210" i="2"/>
  <c r="E210" i="2"/>
  <c r="D210" i="2"/>
  <c r="E208" i="2"/>
  <c r="D203" i="2"/>
  <c r="F202" i="2"/>
  <c r="E202" i="2"/>
  <c r="D202" i="2"/>
  <c r="F201" i="2"/>
  <c r="F203" i="2" s="1"/>
  <c r="E201" i="2"/>
  <c r="D201" i="2"/>
  <c r="F200" i="2"/>
  <c r="E200" i="2"/>
  <c r="E203" i="2" s="1"/>
  <c r="D200" i="2"/>
  <c r="F197" i="2"/>
  <c r="E197" i="2"/>
  <c r="D197" i="2"/>
  <c r="F196" i="2"/>
  <c r="E196" i="2"/>
  <c r="D196" i="2"/>
  <c r="F195" i="2"/>
  <c r="E195" i="2"/>
  <c r="D195" i="2"/>
  <c r="F194" i="2"/>
  <c r="E194" i="2"/>
  <c r="D194" i="2"/>
  <c r="D198" i="2" s="1"/>
  <c r="F193" i="2"/>
  <c r="E193" i="2"/>
  <c r="D193" i="2"/>
  <c r="F192" i="2"/>
  <c r="F198" i="2" s="1"/>
  <c r="E192" i="2"/>
  <c r="E198" i="2" s="1"/>
  <c r="D192" i="2"/>
  <c r="F188" i="2"/>
  <c r="E188" i="2"/>
  <c r="D188" i="2"/>
  <c r="F187" i="2"/>
  <c r="E187" i="2"/>
  <c r="D187" i="2"/>
  <c r="F186" i="2"/>
  <c r="E186" i="2"/>
  <c r="D186" i="2"/>
  <c r="F185" i="2"/>
  <c r="E185" i="2"/>
  <c r="D185" i="2"/>
  <c r="F184" i="2"/>
  <c r="E184" i="2"/>
  <c r="D184" i="2"/>
  <c r="F183" i="2"/>
  <c r="E183" i="2"/>
  <c r="D183" i="2"/>
  <c r="B183" i="2"/>
  <c r="B184" i="2" s="1"/>
  <c r="B185" i="2" s="1"/>
  <c r="B186" i="2" s="1"/>
  <c r="B187" i="2" s="1"/>
  <c r="F182" i="2"/>
  <c r="E182" i="2"/>
  <c r="D182" i="2"/>
  <c r="F181" i="2"/>
  <c r="E181" i="2"/>
  <c r="D181" i="2"/>
  <c r="F180" i="2"/>
  <c r="E180" i="2"/>
  <c r="D180" i="2"/>
  <c r="F179" i="2"/>
  <c r="E179" i="2"/>
  <c r="D179" i="2"/>
  <c r="F178" i="2"/>
  <c r="E178" i="2"/>
  <c r="D178" i="2"/>
  <c r="F177" i="2"/>
  <c r="E177" i="2"/>
  <c r="D177" i="2"/>
  <c r="F176" i="2"/>
  <c r="E176" i="2"/>
  <c r="D176" i="2"/>
  <c r="B176" i="2"/>
  <c r="B177" i="2" s="1"/>
  <c r="B178" i="2" s="1"/>
  <c r="B179" i="2" s="1"/>
  <c r="B180" i="2" s="1"/>
  <c r="F175" i="2"/>
  <c r="F189" i="2" s="1"/>
  <c r="E175" i="2"/>
  <c r="E189" i="2" s="1"/>
  <c r="D175" i="2"/>
  <c r="D189" i="2" s="1"/>
  <c r="F172" i="2"/>
  <c r="F173" i="2" s="1"/>
  <c r="E172" i="2"/>
  <c r="D172" i="2"/>
  <c r="F171" i="2"/>
  <c r="E171" i="2"/>
  <c r="E173" i="2" s="1"/>
  <c r="D171" i="2"/>
  <c r="D173" i="2" s="1"/>
  <c r="D169" i="2"/>
  <c r="F168" i="2"/>
  <c r="E168" i="2"/>
  <c r="D168" i="2"/>
  <c r="F167" i="2"/>
  <c r="F169" i="2" s="1"/>
  <c r="E167" i="2"/>
  <c r="E169" i="2" s="1"/>
  <c r="D167" i="2"/>
  <c r="F165" i="2"/>
  <c r="E165" i="2"/>
  <c r="D165" i="2"/>
  <c r="E163" i="2"/>
  <c r="F159" i="2"/>
  <c r="E159" i="2"/>
  <c r="D159" i="2"/>
  <c r="F158" i="2"/>
  <c r="E158" i="2"/>
  <c r="D158" i="2"/>
  <c r="F157" i="2"/>
  <c r="E157" i="2"/>
  <c r="D157" i="2"/>
  <c r="F156" i="2"/>
  <c r="E156" i="2"/>
  <c r="E160" i="2" s="1"/>
  <c r="D156" i="2"/>
  <c r="F155" i="2"/>
  <c r="F160" i="2" s="1"/>
  <c r="E155" i="2"/>
  <c r="D155" i="2"/>
  <c r="D160" i="2" s="1"/>
  <c r="F152" i="2"/>
  <c r="D152" i="2"/>
  <c r="F151" i="2"/>
  <c r="E151" i="2"/>
  <c r="D151" i="2"/>
  <c r="F147" i="2"/>
  <c r="E147" i="2"/>
  <c r="D147" i="2"/>
  <c r="F146" i="2"/>
  <c r="E146" i="2"/>
  <c r="D146" i="2"/>
  <c r="F145" i="2"/>
  <c r="E145" i="2"/>
  <c r="D145" i="2"/>
  <c r="F144" i="2"/>
  <c r="E144" i="2"/>
  <c r="D144" i="2"/>
  <c r="D148" i="2" s="1"/>
  <c r="F143" i="2"/>
  <c r="E143" i="2"/>
  <c r="D143" i="2"/>
  <c r="F142" i="2"/>
  <c r="F148" i="2" s="1"/>
  <c r="E142" i="2"/>
  <c r="D142" i="2"/>
  <c r="F141" i="2"/>
  <c r="E141" i="2"/>
  <c r="E148" i="2" s="1"/>
  <c r="D141" i="2"/>
  <c r="F137" i="2"/>
  <c r="E137" i="2"/>
  <c r="D137" i="2"/>
  <c r="F136" i="2"/>
  <c r="E136" i="2"/>
  <c r="D136" i="2"/>
  <c r="F135" i="2"/>
  <c r="E135" i="2"/>
  <c r="D135" i="2"/>
  <c r="F134" i="2"/>
  <c r="E134" i="2"/>
  <c r="D134" i="2"/>
  <c r="F133" i="2"/>
  <c r="E133" i="2"/>
  <c r="D133" i="2"/>
  <c r="F132" i="2"/>
  <c r="E132" i="2"/>
  <c r="D132" i="2"/>
  <c r="F131" i="2"/>
  <c r="E131" i="2"/>
  <c r="D131" i="2"/>
  <c r="F130" i="2"/>
  <c r="E130" i="2"/>
  <c r="D130" i="2"/>
  <c r="F129" i="2"/>
  <c r="E129" i="2"/>
  <c r="D129" i="2"/>
  <c r="F128" i="2"/>
  <c r="E128" i="2"/>
  <c r="D128" i="2"/>
  <c r="F127" i="2"/>
  <c r="E127" i="2"/>
  <c r="D127" i="2"/>
  <c r="F126" i="2"/>
  <c r="E126" i="2"/>
  <c r="D126" i="2"/>
  <c r="F125" i="2"/>
  <c r="E125" i="2"/>
  <c r="D125" i="2"/>
  <c r="F124" i="2"/>
  <c r="E124" i="2"/>
  <c r="D124" i="2"/>
  <c r="F123" i="2"/>
  <c r="E123" i="2"/>
  <c r="D123" i="2"/>
  <c r="F122" i="2"/>
  <c r="E122" i="2"/>
  <c r="D122" i="2"/>
  <c r="F121" i="2"/>
  <c r="E121" i="2"/>
  <c r="D121" i="2"/>
  <c r="F120" i="2"/>
  <c r="E120" i="2"/>
  <c r="D120" i="2"/>
  <c r="F119" i="2"/>
  <c r="E119" i="2"/>
  <c r="D119" i="2"/>
  <c r="F118" i="2"/>
  <c r="E118" i="2"/>
  <c r="E138" i="2" s="1"/>
  <c r="E139" i="2" s="1"/>
  <c r="D118" i="2"/>
  <c r="F117" i="2"/>
  <c r="F138" i="2" s="1"/>
  <c r="F139" i="2" s="1"/>
  <c r="E117" i="2"/>
  <c r="D117" i="2"/>
  <c r="D138" i="2" s="1"/>
  <c r="D139" i="2" s="1"/>
  <c r="E115" i="2"/>
  <c r="F114" i="2"/>
  <c r="F115" i="2" s="1"/>
  <c r="E114" i="2"/>
  <c r="D114" i="2"/>
  <c r="D115" i="2" s="1"/>
  <c r="F111" i="2"/>
  <c r="F112" i="2" s="1"/>
  <c r="E111" i="2"/>
  <c r="D111" i="2"/>
  <c r="F110" i="2"/>
  <c r="E110" i="2"/>
  <c r="E112" i="2" s="1"/>
  <c r="D110" i="2"/>
  <c r="D112" i="2" s="1"/>
  <c r="F107" i="2"/>
  <c r="E107" i="2"/>
  <c r="D107" i="2"/>
  <c r="E105" i="2"/>
  <c r="F99" i="2"/>
  <c r="E99" i="2"/>
  <c r="D99" i="2"/>
  <c r="F98" i="2"/>
  <c r="E98" i="2"/>
  <c r="E100" i="2" s="1"/>
  <c r="D98" i="2"/>
  <c r="F97" i="2"/>
  <c r="F100" i="2" s="1"/>
  <c r="E97" i="2"/>
  <c r="D97" i="2"/>
  <c r="D100" i="2" s="1"/>
  <c r="F94" i="2"/>
  <c r="E94" i="2"/>
  <c r="D94" i="2"/>
  <c r="F93" i="2"/>
  <c r="E93" i="2"/>
  <c r="D93" i="2"/>
  <c r="F92" i="2"/>
  <c r="E92" i="2"/>
  <c r="D92" i="2"/>
  <c r="F91" i="2"/>
  <c r="E91" i="2"/>
  <c r="D91" i="2"/>
  <c r="F90" i="2"/>
  <c r="F95" i="2" s="1"/>
  <c r="E90" i="2"/>
  <c r="D90" i="2"/>
  <c r="F89" i="2"/>
  <c r="E89" i="2"/>
  <c r="E95" i="2" s="1"/>
  <c r="D89" i="2"/>
  <c r="D95" i="2" s="1"/>
  <c r="F85" i="2"/>
  <c r="E85" i="2"/>
  <c r="D85" i="2"/>
  <c r="F84" i="2"/>
  <c r="E84" i="2"/>
  <c r="D84" i="2"/>
  <c r="F83" i="2"/>
  <c r="E83" i="2"/>
  <c r="D83" i="2"/>
  <c r="F82" i="2"/>
  <c r="E82" i="2"/>
  <c r="D82" i="2"/>
  <c r="F81" i="2"/>
  <c r="E81" i="2"/>
  <c r="D81" i="2"/>
  <c r="F80" i="2"/>
  <c r="E80" i="2"/>
  <c r="D80" i="2"/>
  <c r="B80" i="2"/>
  <c r="B81" i="2" s="1"/>
  <c r="B82" i="2" s="1"/>
  <c r="B83" i="2" s="1"/>
  <c r="B84" i="2" s="1"/>
  <c r="F79" i="2"/>
  <c r="E79" i="2"/>
  <c r="D79" i="2"/>
  <c r="F78" i="2"/>
  <c r="E78" i="2"/>
  <c r="D78" i="2"/>
  <c r="F77" i="2"/>
  <c r="E77" i="2"/>
  <c r="D77" i="2"/>
  <c r="F76" i="2"/>
  <c r="E76" i="2"/>
  <c r="D76" i="2"/>
  <c r="F75" i="2"/>
  <c r="E75" i="2"/>
  <c r="D75" i="2"/>
  <c r="F74" i="2"/>
  <c r="E74" i="2"/>
  <c r="D74" i="2"/>
  <c r="F73" i="2"/>
  <c r="E73" i="2"/>
  <c r="D73" i="2"/>
  <c r="B73" i="2"/>
  <c r="B74" i="2" s="1"/>
  <c r="B75" i="2" s="1"/>
  <c r="B76" i="2" s="1"/>
  <c r="B77" i="2" s="1"/>
  <c r="F72" i="2"/>
  <c r="F86" i="2" s="1"/>
  <c r="E72" i="2"/>
  <c r="E86" i="2" s="1"/>
  <c r="D72" i="2"/>
  <c r="D86" i="2" s="1"/>
  <c r="F70" i="2"/>
  <c r="F69" i="2"/>
  <c r="E69" i="2"/>
  <c r="E70" i="2" s="1"/>
  <c r="D69" i="2"/>
  <c r="F68" i="2"/>
  <c r="E68" i="2"/>
  <c r="D68" i="2"/>
  <c r="D70" i="2" s="1"/>
  <c r="F65" i="2"/>
  <c r="F66" i="2" s="1"/>
  <c r="E65" i="2"/>
  <c r="D65" i="2"/>
  <c r="F64" i="2"/>
  <c r="E64" i="2"/>
  <c r="E66" i="2" s="1"/>
  <c r="D64" i="2"/>
  <c r="D66" i="2" s="1"/>
  <c r="F62" i="2"/>
  <c r="E62" i="2"/>
  <c r="D62" i="2"/>
  <c r="E60" i="2"/>
  <c r="F56" i="2"/>
  <c r="E56" i="2"/>
  <c r="D56" i="2"/>
  <c r="F55" i="2"/>
  <c r="E55" i="2"/>
  <c r="D55" i="2"/>
  <c r="F54" i="2"/>
  <c r="E54" i="2"/>
  <c r="D54" i="2"/>
  <c r="F53" i="2"/>
  <c r="F57" i="2" s="1"/>
  <c r="E53" i="2"/>
  <c r="D53" i="2"/>
  <c r="D57" i="2" s="1"/>
  <c r="F52" i="2"/>
  <c r="E52" i="2"/>
  <c r="E57" i="2" s="1"/>
  <c r="D52" i="2"/>
  <c r="F49" i="2"/>
  <c r="D49" i="2"/>
  <c r="F48" i="2"/>
  <c r="E48" i="2"/>
  <c r="E49" i="2" s="1"/>
  <c r="D48" i="2"/>
  <c r="F44" i="2"/>
  <c r="E44" i="2"/>
  <c r="D44" i="2"/>
  <c r="F43" i="2"/>
  <c r="E43" i="2"/>
  <c r="D43" i="2"/>
  <c r="F42" i="2"/>
  <c r="E42" i="2"/>
  <c r="D42" i="2"/>
  <c r="F41" i="2"/>
  <c r="E41" i="2"/>
  <c r="D41" i="2"/>
  <c r="D45" i="2" s="1"/>
  <c r="F40" i="2"/>
  <c r="E40" i="2"/>
  <c r="D40" i="2"/>
  <c r="F39" i="2"/>
  <c r="F45" i="2" s="1"/>
  <c r="E39" i="2"/>
  <c r="D39" i="2"/>
  <c r="F38" i="2"/>
  <c r="E38" i="2"/>
  <c r="E45" i="2" s="1"/>
  <c r="D38" i="2"/>
  <c r="F34" i="2"/>
  <c r="E34" i="2"/>
  <c r="D34" i="2"/>
  <c r="F33" i="2"/>
  <c r="E33" i="2"/>
  <c r="D33" i="2"/>
  <c r="F32" i="2"/>
  <c r="E32" i="2"/>
  <c r="D32" i="2"/>
  <c r="F31" i="2"/>
  <c r="E31" i="2"/>
  <c r="D31" i="2"/>
  <c r="F30" i="2"/>
  <c r="E30" i="2"/>
  <c r="D30" i="2"/>
  <c r="F29" i="2"/>
  <c r="E29" i="2"/>
  <c r="D29" i="2"/>
  <c r="F28" i="2"/>
  <c r="E28" i="2"/>
  <c r="D28" i="2"/>
  <c r="F27" i="2"/>
  <c r="E27" i="2"/>
  <c r="D27" i="2"/>
  <c r="F26" i="2"/>
  <c r="E26" i="2"/>
  <c r="D26" i="2"/>
  <c r="F25" i="2"/>
  <c r="E25" i="2"/>
  <c r="D25" i="2"/>
  <c r="F24" i="2"/>
  <c r="E24" i="2"/>
  <c r="D24" i="2"/>
  <c r="F23" i="2"/>
  <c r="E23" i="2"/>
  <c r="D23" i="2"/>
  <c r="F22" i="2"/>
  <c r="E22" i="2"/>
  <c r="D22" i="2"/>
  <c r="F21" i="2"/>
  <c r="E21" i="2"/>
  <c r="D21" i="2"/>
  <c r="F20" i="2"/>
  <c r="E20" i="2"/>
  <c r="D20" i="2"/>
  <c r="F19" i="2"/>
  <c r="E19" i="2"/>
  <c r="D19" i="2"/>
  <c r="F18" i="2"/>
  <c r="E18" i="2"/>
  <c r="D18" i="2"/>
  <c r="F17" i="2"/>
  <c r="E17" i="2"/>
  <c r="D17" i="2"/>
  <c r="F16" i="2"/>
  <c r="E16" i="2"/>
  <c r="D16" i="2"/>
  <c r="F15" i="2"/>
  <c r="E15" i="2"/>
  <c r="D15" i="2"/>
  <c r="F14" i="2"/>
  <c r="F35" i="2" s="1"/>
  <c r="F36" i="2" s="1"/>
  <c r="E14" i="2"/>
  <c r="E35" i="2" s="1"/>
  <c r="D14" i="2"/>
  <c r="D35" i="2" s="1"/>
  <c r="E12" i="2"/>
  <c r="F11" i="2"/>
  <c r="F12" i="2" s="1"/>
  <c r="E11" i="2"/>
  <c r="D11" i="2"/>
  <c r="D12" i="2" s="1"/>
  <c r="F8" i="2"/>
  <c r="F9" i="2" s="1"/>
  <c r="E8" i="2"/>
  <c r="D8" i="2"/>
  <c r="F7" i="2"/>
  <c r="E7" i="2"/>
  <c r="E9" i="2" s="1"/>
  <c r="D7" i="2"/>
  <c r="D9" i="2" s="1"/>
  <c r="F87" i="2" l="1"/>
  <c r="D36" i="2"/>
  <c r="E190" i="2"/>
  <c r="D301" i="2"/>
  <c r="E36" i="2"/>
  <c r="D87" i="2"/>
  <c r="D101" i="2" s="1"/>
  <c r="F101" i="2"/>
  <c r="F190" i="2"/>
  <c r="E293" i="2"/>
  <c r="D765" i="2"/>
  <c r="E204" i="2"/>
  <c r="F204" i="2"/>
  <c r="F301" i="2"/>
  <c r="D339" i="2"/>
  <c r="E394" i="2"/>
  <c r="E402" i="2" s="1"/>
  <c r="E87" i="2"/>
  <c r="E101" i="2" s="1"/>
  <c r="D190" i="2"/>
  <c r="D204" i="2" s="1"/>
  <c r="E242" i="2"/>
  <c r="D293" i="2"/>
  <c r="E301" i="2"/>
  <c r="D1241" i="2"/>
  <c r="D1468" i="2"/>
  <c r="D369" i="2"/>
  <c r="F401" i="2"/>
  <c r="F402" i="2" s="1"/>
  <c r="D449" i="2"/>
  <c r="F465" i="2"/>
  <c r="F484" i="2"/>
  <c r="D496" i="2"/>
  <c r="F520" i="2"/>
  <c r="F521" i="2" s="1"/>
  <c r="F567" i="2"/>
  <c r="F568" i="2" s="1"/>
  <c r="E618" i="2"/>
  <c r="D642" i="2"/>
  <c r="D643" i="2" s="1"/>
  <c r="F740" i="2"/>
  <c r="F765" i="2" s="1"/>
  <c r="F773" i="2" s="1"/>
  <c r="E764" i="2"/>
  <c r="E765" i="2" s="1"/>
  <c r="D772" i="2"/>
  <c r="D773" i="2" s="1"/>
  <c r="D810" i="2"/>
  <c r="D811" i="2" s="1"/>
  <c r="E897" i="2"/>
  <c r="F935" i="2"/>
  <c r="F936" i="2" s="1"/>
  <c r="D961" i="2"/>
  <c r="D981" i="2" s="1"/>
  <c r="D1014" i="2"/>
  <c r="D1061" i="2"/>
  <c r="F1128" i="2"/>
  <c r="F1249" i="2"/>
  <c r="F652" i="2"/>
  <c r="D393" i="2"/>
  <c r="D394" i="2" s="1"/>
  <c r="F439" i="2"/>
  <c r="F440" i="2" s="1"/>
  <c r="E643" i="2"/>
  <c r="E652" i="2"/>
  <c r="E773" i="2"/>
  <c r="D856" i="2"/>
  <c r="D898" i="2" s="1"/>
  <c r="F898" i="2"/>
  <c r="F1241" i="2"/>
  <c r="D402" i="2"/>
  <c r="E369" i="2"/>
  <c r="E465" i="2"/>
  <c r="E488" i="2" s="1"/>
  <c r="E530" i="2" s="1"/>
  <c r="D484" i="2"/>
  <c r="D488" i="2" s="1"/>
  <c r="D520" i="2"/>
  <c r="D521" i="2" s="1"/>
  <c r="F529" i="2"/>
  <c r="D568" i="2"/>
  <c r="D652" i="2" s="1"/>
  <c r="F690" i="2"/>
  <c r="E852" i="2"/>
  <c r="E856" i="2" s="1"/>
  <c r="E888" i="2"/>
  <c r="E889" i="2" s="1"/>
  <c r="E961" i="2"/>
  <c r="E981" i="2" s="1"/>
  <c r="E1174" i="2"/>
  <c r="F1287" i="2"/>
  <c r="E1014" i="2"/>
  <c r="D1023" i="2"/>
  <c r="E1034" i="2"/>
  <c r="E1061" i="2"/>
  <c r="E1136" i="2" s="1"/>
  <c r="E1070" i="2"/>
  <c r="D1199" i="2"/>
  <c r="D1208" i="2" s="1"/>
  <c r="F1312" i="2"/>
  <c r="F1321" i="2" s="1"/>
  <c r="F1400" i="2"/>
  <c r="F1401" i="2" s="1"/>
  <c r="I1401" i="2" s="1"/>
  <c r="J1401" i="2" s="1"/>
  <c r="E1468" i="2"/>
  <c r="E1476" i="2"/>
  <c r="D1693" i="2"/>
  <c r="D1694" i="2" s="1"/>
  <c r="E1022" i="2"/>
  <c r="E1023" i="2" s="1"/>
  <c r="F1070" i="2"/>
  <c r="F1086" i="2"/>
  <c r="F1095" i="2" s="1"/>
  <c r="F1136" i="2" s="1"/>
  <c r="D1103" i="2"/>
  <c r="D1128" i="2" s="1"/>
  <c r="D1136" i="2" s="1"/>
  <c r="E1199" i="2"/>
  <c r="E1208" i="2" s="1"/>
  <c r="E1216" i="2"/>
  <c r="D1286" i="2"/>
  <c r="D1287" i="2" s="1"/>
  <c r="D1353" i="2"/>
  <c r="D1354" i="2" s="1"/>
  <c r="D1363" i="2" s="1"/>
  <c r="F1362" i="2"/>
  <c r="F1363" i="2" s="1"/>
  <c r="D1426" i="2"/>
  <c r="D1435" i="2" s="1"/>
  <c r="F1467" i="2"/>
  <c r="F1468" i="2" s="1"/>
  <c r="F1476" i="2" s="1"/>
  <c r="F1627" i="2"/>
  <c r="E1694" i="2"/>
  <c r="E1703" i="2" s="1"/>
  <c r="E2004" i="2"/>
  <c r="F2004" i="2"/>
  <c r="F1023" i="2"/>
  <c r="F1216" i="2"/>
  <c r="E1240" i="2"/>
  <c r="E1241" i="2" s="1"/>
  <c r="E1249" i="2" s="1"/>
  <c r="D1248" i="2"/>
  <c r="E1287" i="2"/>
  <c r="E1363" i="2" s="1"/>
  <c r="D1401" i="2"/>
  <c r="D1476" i="2" s="1"/>
  <c r="D1703" i="2"/>
  <c r="E1741" i="2"/>
  <c r="D1808" i="2"/>
  <c r="D1816" i="2"/>
  <c r="F1487" i="2"/>
  <c r="D1513" i="2"/>
  <c r="D1514" i="2" s="1"/>
  <c r="D1580" i="2"/>
  <c r="D1581" i="2" s="1"/>
  <c r="E1652" i="2"/>
  <c r="E1661" i="2" s="1"/>
  <c r="F1677" i="2"/>
  <c r="D1766" i="2"/>
  <c r="D1775" i="2" s="1"/>
  <c r="F1827" i="2"/>
  <c r="D1853" i="2"/>
  <c r="D1854" i="2" s="1"/>
  <c r="F1868" i="2"/>
  <c r="D1876" i="2"/>
  <c r="F1905" i="2"/>
  <c r="F1906" i="2" s="1"/>
  <c r="E1513" i="2"/>
  <c r="E1514" i="2" s="1"/>
  <c r="E1580" i="2"/>
  <c r="E1581" i="2" s="1"/>
  <c r="E1589" i="2" s="1"/>
  <c r="D1589" i="2"/>
  <c r="F1652" i="2"/>
  <c r="F1661" i="2" s="1"/>
  <c r="F1669" i="2"/>
  <c r="E1766" i="2"/>
  <c r="E1775" i="2" s="1"/>
  <c r="E1783" i="2"/>
  <c r="E1808" i="2" s="1"/>
  <c r="E1816" i="2" s="1"/>
  <c r="E1853" i="2"/>
  <c r="E1854" i="2" s="1"/>
  <c r="E1913" i="2"/>
  <c r="E1951" i="2"/>
  <c r="E1952" i="2" s="1"/>
  <c r="D1974" i="2"/>
  <c r="F2011" i="2"/>
  <c r="E2040" i="2"/>
  <c r="I2040" i="2"/>
  <c r="I2043" i="2" s="1"/>
  <c r="F1514" i="2"/>
  <c r="F1589" i="2" s="1"/>
  <c r="D1539" i="2"/>
  <c r="D1548" i="2" s="1"/>
  <c r="F1693" i="2"/>
  <c r="F1694" i="2" s="1"/>
  <c r="F1703" i="2" s="1"/>
  <c r="F1783" i="2"/>
  <c r="F1807" i="2"/>
  <c r="F1808" i="2" s="1"/>
  <c r="F1816" i="2" s="1"/>
  <c r="F1854" i="2"/>
  <c r="D1905" i="2"/>
  <c r="F1913" i="2"/>
  <c r="F1951" i="2"/>
  <c r="F1952" i="2" s="1"/>
  <c r="F2012" i="2" s="1"/>
  <c r="E1974" i="2"/>
  <c r="D2003" i="2"/>
  <c r="K2040" i="2"/>
  <c r="K2043" i="2" s="1"/>
  <c r="J2040" i="2"/>
  <c r="J2043" i="2" s="1"/>
  <c r="D530" i="2" l="1"/>
  <c r="D2016" i="2" s="1"/>
  <c r="D2017" i="2" s="1"/>
  <c r="E898" i="2"/>
  <c r="E2012" i="2"/>
  <c r="D1249" i="2"/>
  <c r="I204" i="2"/>
  <c r="J204" i="2" s="1"/>
  <c r="D1906" i="2"/>
  <c r="D2004" i="2"/>
  <c r="D2012" i="2" s="1"/>
  <c r="D1914" i="2"/>
  <c r="F1914" i="2"/>
  <c r="E1914" i="2"/>
  <c r="E2016" i="2" s="1"/>
  <c r="E2017" i="2" s="1"/>
  <c r="F488" i="2"/>
  <c r="F530" i="2" s="1"/>
  <c r="F2016" i="2" s="1"/>
  <c r="F2017" i="2" s="1"/>
  <c r="F2019" i="2" s="1"/>
</calcChain>
</file>

<file path=xl/comments1.xml><?xml version="1.0" encoding="utf-8"?>
<comments xmlns="http://schemas.openxmlformats.org/spreadsheetml/2006/main">
  <authors>
    <author>Author</author>
  </authors>
  <commentList>
    <comment ref="F7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all stationary and Printer Toners of Head office</t>
        </r>
      </text>
    </comment>
    <comment ref="F8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One Car for Admin Rs.3000000/-  and one motor cycle for dispatch rider Rs.150000/-</t>
        </r>
      </text>
    </comment>
    <comment ref="F60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pH Metter and AC Metter</t>
        </r>
      </text>
    </comment>
    <comment ref="F61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Quarter &amp; Benglows</t>
        </r>
      </text>
    </comment>
    <comment ref="F89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Vehical for Okara farm</t>
        </r>
      </text>
    </comment>
    <comment ref="F113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 no motor cycle</t>
        </r>
      </text>
    </comment>
  </commentList>
</comments>
</file>

<file path=xl/sharedStrings.xml><?xml version="1.0" encoding="utf-8"?>
<sst xmlns="http://schemas.openxmlformats.org/spreadsheetml/2006/main" count="2211" uniqueCount="184">
  <si>
    <t>S. NO</t>
  </si>
  <si>
    <r>
      <t xml:space="preserve">Branch    
</t>
    </r>
    <r>
      <rPr>
        <b/>
        <sz val="13"/>
        <rFont val="Calibri"/>
        <family val="2"/>
        <scheme val="minor"/>
      </rPr>
      <t>GENERAL</t>
    </r>
    <r>
      <rPr>
        <sz val="10"/>
        <rFont val="Calibri"/>
        <family val="2"/>
        <scheme val="minor"/>
      </rPr>
      <t xml:space="preserve"> </t>
    </r>
    <r>
      <rPr>
        <b/>
        <sz val="13"/>
        <rFont val="Calibri"/>
        <family val="2"/>
        <scheme val="minor"/>
      </rPr>
      <t xml:space="preserve">ADMINISTRATION  
(HEAD OFFICE) </t>
    </r>
    <r>
      <rPr>
        <sz val="13"/>
        <rFont val="Calibri"/>
        <family val="2"/>
        <scheme val="minor"/>
      </rPr>
      <t xml:space="preserve">    </t>
    </r>
    <r>
      <rPr>
        <sz val="10"/>
        <rFont val="Calibri"/>
        <family val="2"/>
        <scheme val="minor"/>
      </rPr>
      <t xml:space="preserve">                   
Head of Accounts</t>
    </r>
  </si>
  <si>
    <t>PAKISTAN TOBACCO BOARD                                          BUDGET ESTIMATES,  2024-25</t>
  </si>
  <si>
    <t>Budget Estimates                                             2023-24</t>
  </si>
  <si>
    <t>Revised Estimates
 2023-24</t>
  </si>
  <si>
    <t>Proposed Budget 
2024-2025</t>
  </si>
  <si>
    <t>I.</t>
  </si>
  <si>
    <t>Pay &amp; Allowances</t>
  </si>
  <si>
    <t xml:space="preserve">     i)</t>
  </si>
  <si>
    <t>Pay of Officers</t>
  </si>
  <si>
    <t>Basic Pay</t>
  </si>
  <si>
    <t>Special Pay /Technical Pay</t>
  </si>
  <si>
    <t xml:space="preserve"> </t>
  </si>
  <si>
    <t xml:space="preserve">                              Total:</t>
  </si>
  <si>
    <t xml:space="preserve">    ii)</t>
  </si>
  <si>
    <t>Pay of Establishment</t>
  </si>
  <si>
    <t xml:space="preserve">                             Total:</t>
  </si>
  <si>
    <t xml:space="preserve">   iii)</t>
  </si>
  <si>
    <t>Allowances/Honoraria</t>
  </si>
  <si>
    <t>House Rent Allowance @ 60%</t>
  </si>
  <si>
    <t>Conveyance Allowance @ 60%</t>
  </si>
  <si>
    <t>Mobile Allowance</t>
  </si>
  <si>
    <t>Washing Allowance</t>
  </si>
  <si>
    <t>Honoraria/ Bonus</t>
  </si>
  <si>
    <t>Medical Allowance</t>
  </si>
  <si>
    <t>Senior Post Allowance</t>
  </si>
  <si>
    <t>Qualification Allowance</t>
  </si>
  <si>
    <t>Entertainment Allowance</t>
  </si>
  <si>
    <t>Orderly Allowance</t>
  </si>
  <si>
    <t>Deputation Allowance</t>
  </si>
  <si>
    <t>Leave encashment salary</t>
  </si>
  <si>
    <t>Monitization Allowance (Chairman)</t>
  </si>
  <si>
    <t>Special Allowance @ 20% (Chairman)</t>
  </si>
  <si>
    <t>Audit &amp; Accounts Allowance @ 20%</t>
  </si>
  <si>
    <t xml:space="preserve">Disparity Redection 25% (01.03.2021) </t>
  </si>
  <si>
    <t xml:space="preserve">Disparity Redection 15% (01.03.2022) </t>
  </si>
  <si>
    <t>Adhoc Relief 15% (01.07.2022)</t>
  </si>
  <si>
    <t>Adhoc Relief 30% / 35% (01.07.2023)</t>
  </si>
  <si>
    <t>Adhoc Relief 15% (01.07.2024)</t>
  </si>
  <si>
    <t>Computer Allowance</t>
  </si>
  <si>
    <t xml:space="preserve">                             Total: i+ii+iii</t>
  </si>
  <si>
    <t>II.</t>
  </si>
  <si>
    <t>Fringe Benefits</t>
  </si>
  <si>
    <t>Group Insurance</t>
  </si>
  <si>
    <t>Daily Allowance</t>
  </si>
  <si>
    <t>Overtime Allowance</t>
  </si>
  <si>
    <t>Medical Reimbursment</t>
  </si>
  <si>
    <t>Pension Fund</t>
  </si>
  <si>
    <t>G.Fund Profit</t>
  </si>
  <si>
    <t>Welfare Fund/P.M Assistance Package</t>
  </si>
  <si>
    <t>III.</t>
  </si>
  <si>
    <t>Crop Research/Ext. Works</t>
  </si>
  <si>
    <t>Library Expenditure</t>
  </si>
  <si>
    <t>Purchase of Books &amp; Journals</t>
  </si>
  <si>
    <t>IV.</t>
  </si>
  <si>
    <t>Current Expenditure</t>
  </si>
  <si>
    <t>Repair and Maintenance</t>
  </si>
  <si>
    <t>Transport</t>
  </si>
  <si>
    <t>Machinery</t>
  </si>
  <si>
    <t>Equipment/Computer</t>
  </si>
  <si>
    <t>Furniture/Fixture</t>
  </si>
  <si>
    <t>Land and Building</t>
  </si>
  <si>
    <t xml:space="preserve">                           Total:</t>
  </si>
  <si>
    <r>
      <t xml:space="preserve">Branch    
</t>
    </r>
    <r>
      <rPr>
        <b/>
        <sz val="13"/>
        <rFont val="Calibri"/>
        <family val="2"/>
        <scheme val="minor"/>
      </rPr>
      <t>GENERAL</t>
    </r>
    <r>
      <rPr>
        <sz val="10"/>
        <rFont val="Calibri"/>
        <family val="2"/>
        <scheme val="minor"/>
      </rPr>
      <t xml:space="preserve"> </t>
    </r>
    <r>
      <rPr>
        <b/>
        <sz val="13"/>
        <rFont val="Calibri"/>
        <family val="2"/>
        <scheme val="minor"/>
      </rPr>
      <t xml:space="preserve">ADMINISTRATION  
(HEAD OFFICE)  </t>
    </r>
    <r>
      <rPr>
        <sz val="13"/>
        <rFont val="Calibri"/>
        <family val="2"/>
        <scheme val="minor"/>
      </rPr>
      <t xml:space="preserve">   </t>
    </r>
    <r>
      <rPr>
        <sz val="10"/>
        <rFont val="Calibri"/>
        <family val="2"/>
        <scheme val="minor"/>
      </rPr>
      <t xml:space="preserve">                   
Head of Accounts</t>
    </r>
  </si>
  <si>
    <t>Transportation Charges</t>
  </si>
  <si>
    <t>Travelling Allowance</t>
  </si>
  <si>
    <t>POL</t>
  </si>
  <si>
    <t>Communication</t>
  </si>
  <si>
    <t>Postage and Stamps</t>
  </si>
  <si>
    <t>Telephone Charges</t>
  </si>
  <si>
    <t xml:space="preserve">                          Total:</t>
  </si>
  <si>
    <t xml:space="preserve">    iv)</t>
  </si>
  <si>
    <t>Utilities</t>
  </si>
  <si>
    <t>Gas/Water/Electricity</t>
  </si>
  <si>
    <t>Stationary</t>
  </si>
  <si>
    <t>Printing/Publication</t>
  </si>
  <si>
    <t>Newspapers &amp; Periodicals</t>
  </si>
  <si>
    <t>Advertisements</t>
  </si>
  <si>
    <t>Uniform/Liviries</t>
  </si>
  <si>
    <t>Entertainment / Refreshment</t>
  </si>
  <si>
    <t>Field days &amp; Saminars</t>
  </si>
  <si>
    <t>Rent, Rates &amp; Taxes</t>
  </si>
  <si>
    <t>Officers training</t>
  </si>
  <si>
    <t>Insurance/Registration</t>
  </si>
  <si>
    <t>IT System/Website</t>
  </si>
  <si>
    <t>Consultant fee/Audit fee / Legal fee</t>
  </si>
  <si>
    <t>Other Charges</t>
  </si>
  <si>
    <t xml:space="preserve">                          Total: i+ii+iii+iv</t>
  </si>
  <si>
    <t>V.</t>
  </si>
  <si>
    <t>Capital Expenditure</t>
  </si>
  <si>
    <t>Equipments/Computer</t>
  </si>
  <si>
    <t>Office Solarisation</t>
  </si>
  <si>
    <t>VI.</t>
  </si>
  <si>
    <t>Advances &amp; Loans</t>
  </si>
  <si>
    <t>House Building Advance</t>
  </si>
  <si>
    <t>Motor Car Advance</t>
  </si>
  <si>
    <t>Motor Cycle/Cycle Advances</t>
  </si>
  <si>
    <t xml:space="preserve">                         Total:</t>
  </si>
  <si>
    <t xml:space="preserve">                         Total: I+II+III+IV+V+VI</t>
  </si>
  <si>
    <r>
      <t xml:space="preserve">Branch    
</t>
    </r>
    <r>
      <rPr>
        <b/>
        <sz val="13"/>
        <rFont val="Calibri"/>
        <family val="2"/>
        <scheme val="minor"/>
      </rPr>
      <t>GENERAL</t>
    </r>
    <r>
      <rPr>
        <sz val="10"/>
        <rFont val="Calibri"/>
        <family val="2"/>
        <scheme val="minor"/>
      </rPr>
      <t xml:space="preserve"> </t>
    </r>
    <r>
      <rPr>
        <b/>
        <sz val="13"/>
        <rFont val="Calibri"/>
        <family val="2"/>
        <scheme val="minor"/>
      </rPr>
      <t xml:space="preserve">ADMINISTRATION  
(ZONAL OFFICE)     </t>
    </r>
    <r>
      <rPr>
        <b/>
        <sz val="10"/>
        <rFont val="Calibri"/>
        <family val="2"/>
        <scheme val="minor"/>
      </rPr>
      <t xml:space="preserve">    </t>
    </r>
    <r>
      <rPr>
        <sz val="10"/>
        <rFont val="Calibri"/>
        <family val="2"/>
        <scheme val="minor"/>
      </rPr>
      <t xml:space="preserve">               
Head of Accounts</t>
    </r>
  </si>
  <si>
    <t>Special Allowance 20% (Chairman)</t>
  </si>
  <si>
    <t>Audit &amp; Accounts Allowance 20%</t>
  </si>
  <si>
    <t>P.M Assistance Package for decease Family</t>
  </si>
  <si>
    <r>
      <t xml:space="preserve">Branch    
</t>
    </r>
    <r>
      <rPr>
        <b/>
        <sz val="13"/>
        <rFont val="Calibri"/>
        <family val="2"/>
        <scheme val="minor"/>
      </rPr>
      <t>GENERAL</t>
    </r>
    <r>
      <rPr>
        <sz val="10"/>
        <rFont val="Calibri"/>
        <family val="2"/>
        <scheme val="minor"/>
      </rPr>
      <t xml:space="preserve"> </t>
    </r>
    <r>
      <rPr>
        <b/>
        <sz val="13"/>
        <rFont val="Calibri"/>
        <family val="2"/>
        <scheme val="minor"/>
      </rPr>
      <t xml:space="preserve">ADMINISTRATION  
(ZONAL OFFICE)     </t>
    </r>
    <r>
      <rPr>
        <sz val="10"/>
        <rFont val="Calibri"/>
        <family val="2"/>
        <scheme val="minor"/>
      </rPr>
      <t xml:space="preserve">                   
Head of Accounts</t>
    </r>
  </si>
  <si>
    <t>Office Solarization</t>
  </si>
  <si>
    <r>
      <t xml:space="preserve">Branch    
</t>
    </r>
    <r>
      <rPr>
        <b/>
        <sz val="13"/>
        <rFont val="Calibri"/>
        <family val="2"/>
        <scheme val="minor"/>
      </rPr>
      <t xml:space="preserve">FINANCE &amp; ACCOUNTS
</t>
    </r>
    <r>
      <rPr>
        <sz val="10"/>
        <rFont val="Calibri"/>
        <family val="2"/>
        <scheme val="minor"/>
      </rPr>
      <t>Head of Accounts</t>
    </r>
  </si>
  <si>
    <t xml:space="preserve">                          Total: I+II+III+IV+V</t>
  </si>
  <si>
    <r>
      <t xml:space="preserve">Branch    
</t>
    </r>
    <r>
      <rPr>
        <b/>
        <sz val="13"/>
        <rFont val="Calibri"/>
        <family val="2"/>
        <scheme val="minor"/>
      </rPr>
      <t xml:space="preserve">CROP RESEARCH 
 (HEAD OFFICE)
</t>
    </r>
    <r>
      <rPr>
        <sz val="10"/>
        <rFont val="Calibri"/>
        <family val="2"/>
        <scheme val="minor"/>
      </rPr>
      <t>Head of Accounts</t>
    </r>
  </si>
  <si>
    <t>ii)</t>
  </si>
  <si>
    <t>Training Expenses</t>
  </si>
  <si>
    <t>Higher Training</t>
  </si>
  <si>
    <t xml:space="preserve">                              Total: i+ii</t>
  </si>
  <si>
    <r>
      <t xml:space="preserve">Branch    
</t>
    </r>
    <r>
      <rPr>
        <b/>
        <sz val="13"/>
        <rFont val="Calibri"/>
        <family val="2"/>
        <scheme val="minor"/>
      </rPr>
      <t xml:space="preserve">RESEARCH STATION 
(MARDAN) 
</t>
    </r>
    <r>
      <rPr>
        <sz val="10"/>
        <rFont val="Calibri"/>
        <family val="2"/>
        <scheme val="minor"/>
      </rPr>
      <t>Head of Accounts</t>
    </r>
  </si>
  <si>
    <t>House Rent Allowance</t>
  </si>
  <si>
    <t>Farm Expenditure</t>
  </si>
  <si>
    <t>Fertilizer</t>
  </si>
  <si>
    <t>Pesticides/Insecticides</t>
  </si>
  <si>
    <t>Farm Yard Manure</t>
  </si>
  <si>
    <t>Seeds</t>
  </si>
  <si>
    <t>Fire Wood/Coal Brakets/Gas</t>
  </si>
  <si>
    <t>Gunny Bags / Curring Sticks</t>
  </si>
  <si>
    <t>Mazri Ban</t>
  </si>
  <si>
    <t xml:space="preserve">Farm Miscellaneous </t>
  </si>
  <si>
    <t>Contingent Labour</t>
  </si>
  <si>
    <t>Tarpoline/Plastics Sheets</t>
  </si>
  <si>
    <t>Tree Plantation</t>
  </si>
  <si>
    <t>Lease of Land</t>
  </si>
  <si>
    <t>Earthern Pots</t>
  </si>
  <si>
    <t>Laboratory Expenditure</t>
  </si>
  <si>
    <t xml:space="preserve">   a)</t>
  </si>
  <si>
    <t>Chemistry Laboratory</t>
  </si>
  <si>
    <t>Glassware/Appratus/Equipments</t>
  </si>
  <si>
    <t>Chemicals</t>
  </si>
  <si>
    <t xml:space="preserve">   b)</t>
  </si>
  <si>
    <t>Plant Pathology / Entomology Lab</t>
  </si>
  <si>
    <t xml:space="preserve">   c)</t>
  </si>
  <si>
    <t>Plant Breeding/Physiology Lab</t>
  </si>
  <si>
    <t xml:space="preserve">   d)</t>
  </si>
  <si>
    <t>Agronomy Laboratory</t>
  </si>
  <si>
    <t xml:space="preserve">                              Total: a+b+c+d+e</t>
  </si>
  <si>
    <t xml:space="preserve">                              Total: i+ii+iii</t>
  </si>
  <si>
    <t>Land and Building / Tube well</t>
  </si>
  <si>
    <t>Tube Well &amp; Office Solarization</t>
  </si>
  <si>
    <r>
      <t xml:space="preserve">Branch    
</t>
    </r>
    <r>
      <rPr>
        <b/>
        <sz val="13"/>
        <rFont val="Calibri"/>
        <family val="2"/>
        <scheme val="minor"/>
      </rPr>
      <t xml:space="preserve">RESEARCH STATION 
(MANSEHRA) 
</t>
    </r>
    <r>
      <rPr>
        <sz val="10"/>
        <rFont val="Calibri"/>
        <family val="2"/>
        <scheme val="minor"/>
      </rPr>
      <t>Head of Accounts</t>
    </r>
  </si>
  <si>
    <r>
      <t xml:space="preserve">Lease of Land   </t>
    </r>
    <r>
      <rPr>
        <b/>
        <sz val="10"/>
        <rFont val="Calibri"/>
        <family val="2"/>
        <scheme val="minor"/>
      </rPr>
      <t>(Land Owners filed case)</t>
    </r>
  </si>
  <si>
    <t>Plant Breeding &amp; Agronomy Lab</t>
  </si>
  <si>
    <t xml:space="preserve">                              Total: a+b</t>
  </si>
  <si>
    <r>
      <t xml:space="preserve">Branch    
</t>
    </r>
    <r>
      <rPr>
        <b/>
        <sz val="13"/>
        <rFont val="Calibri"/>
        <family val="2"/>
        <scheme val="minor"/>
      </rPr>
      <t>CROP</t>
    </r>
    <r>
      <rPr>
        <sz val="10"/>
        <rFont val="Calibri"/>
        <family val="2"/>
        <scheme val="minor"/>
      </rPr>
      <t xml:space="preserve"> </t>
    </r>
    <r>
      <rPr>
        <b/>
        <sz val="13"/>
        <rFont val="Calibri"/>
        <family val="2"/>
        <scheme val="minor"/>
      </rPr>
      <t xml:space="preserve">RESEARCH 
(ZONAL OFFICE) 
</t>
    </r>
    <r>
      <rPr>
        <sz val="10"/>
        <rFont val="Calibri"/>
        <family val="2"/>
        <scheme val="minor"/>
      </rPr>
      <t>Head of Accounts</t>
    </r>
  </si>
  <si>
    <t>Plant Breeding &amp; Agronomy</t>
  </si>
  <si>
    <t>Purchase of Books</t>
  </si>
  <si>
    <r>
      <t xml:space="preserve">Branch    
</t>
    </r>
    <r>
      <rPr>
        <b/>
        <sz val="13"/>
        <rFont val="Calibri"/>
        <family val="2"/>
        <scheme val="minor"/>
      </rPr>
      <t xml:space="preserve">RESEARCH SUB STATION 
(OKARA) 
</t>
    </r>
    <r>
      <rPr>
        <sz val="10"/>
        <rFont val="Calibri"/>
        <family val="2"/>
        <scheme val="minor"/>
      </rPr>
      <t>Head of Accounts</t>
    </r>
  </si>
  <si>
    <t>Plant Pathology Laboratory</t>
  </si>
  <si>
    <r>
      <t xml:space="preserve">Branch    
</t>
    </r>
    <r>
      <rPr>
        <b/>
        <sz val="13"/>
        <rFont val="Calibri"/>
        <family val="2"/>
        <scheme val="minor"/>
      </rPr>
      <t xml:space="preserve">RESEARCH SUB STATION 
(KUNJAH) 
</t>
    </r>
    <r>
      <rPr>
        <sz val="10"/>
        <rFont val="Calibri"/>
        <family val="2"/>
        <scheme val="minor"/>
      </rPr>
      <t>Head of Accounts</t>
    </r>
  </si>
  <si>
    <r>
      <t xml:space="preserve">Branch    
</t>
    </r>
    <r>
      <rPr>
        <b/>
        <sz val="13"/>
        <rFont val="Calibri"/>
        <family val="2"/>
        <scheme val="minor"/>
      </rPr>
      <t xml:space="preserve">EXTENSION 
(KHYBER PAKHTUN KHWA) 
</t>
    </r>
    <r>
      <rPr>
        <sz val="10"/>
        <rFont val="Calibri"/>
        <family val="2"/>
        <scheme val="minor"/>
      </rPr>
      <t>Head of Accounts</t>
    </r>
  </si>
  <si>
    <r>
      <t xml:space="preserve">Branch    
</t>
    </r>
    <r>
      <rPr>
        <b/>
        <sz val="13"/>
        <rFont val="Calibri"/>
        <family val="2"/>
        <scheme val="minor"/>
      </rPr>
      <t xml:space="preserve">TOBACCO MODEL FARM
(HAZRO) 
</t>
    </r>
    <r>
      <rPr>
        <sz val="10"/>
        <rFont val="Calibri"/>
        <family val="2"/>
        <scheme val="minor"/>
      </rPr>
      <t>Head of Accounts</t>
    </r>
  </si>
  <si>
    <t xml:space="preserve">   ii)</t>
  </si>
  <si>
    <r>
      <t xml:space="preserve">Branch    
</t>
    </r>
    <r>
      <rPr>
        <b/>
        <sz val="13"/>
        <rFont val="Calibri"/>
        <family val="2"/>
        <scheme val="minor"/>
      </rPr>
      <t xml:space="preserve">TOBACCO MODEL FARM
(BUNER) 
</t>
    </r>
    <r>
      <rPr>
        <sz val="10"/>
        <rFont val="Calibri"/>
        <family val="2"/>
        <scheme val="minor"/>
      </rPr>
      <t>Head of Accounts</t>
    </r>
  </si>
  <si>
    <r>
      <t xml:space="preserve">Branch    
</t>
    </r>
    <r>
      <rPr>
        <b/>
        <sz val="13"/>
        <rFont val="Calibri"/>
        <family val="2"/>
        <scheme val="minor"/>
      </rPr>
      <t xml:space="preserve">EXTENSION 
(ZONAL OFFICE LAHORE) 
</t>
    </r>
    <r>
      <rPr>
        <sz val="10"/>
        <rFont val="Calibri"/>
        <family val="2"/>
        <scheme val="minor"/>
      </rPr>
      <t>Head of Accounts</t>
    </r>
  </si>
  <si>
    <r>
      <t xml:space="preserve">Branch    
</t>
    </r>
    <r>
      <rPr>
        <b/>
        <sz val="13"/>
        <rFont val="Calibri"/>
        <family val="2"/>
        <scheme val="minor"/>
      </rPr>
      <t xml:space="preserve">EXTENSION 
(SINDH) 
</t>
    </r>
    <r>
      <rPr>
        <sz val="10"/>
        <rFont val="Calibri"/>
        <family val="2"/>
        <scheme val="minor"/>
      </rPr>
      <t>Head of Accounts</t>
    </r>
  </si>
  <si>
    <r>
      <t xml:space="preserve">Branch    
</t>
    </r>
    <r>
      <rPr>
        <b/>
        <sz val="13"/>
        <rFont val="Calibri"/>
        <family val="2"/>
        <scheme val="minor"/>
      </rPr>
      <t xml:space="preserve">TOBACCO MODEL FARM 
(PISHIN) 
</t>
    </r>
    <r>
      <rPr>
        <sz val="10"/>
        <rFont val="Calibri"/>
        <family val="2"/>
        <scheme val="minor"/>
      </rPr>
      <t>Head of Accounts</t>
    </r>
  </si>
  <si>
    <t>Fire Wood / Coal Brakes / Gas</t>
  </si>
  <si>
    <t>Tube well Solarization</t>
  </si>
  <si>
    <r>
      <t xml:space="preserve">Branch    
</t>
    </r>
    <r>
      <rPr>
        <b/>
        <sz val="13"/>
        <rFont val="Calibri"/>
        <family val="2"/>
        <scheme val="minor"/>
      </rPr>
      <t xml:space="preserve">MODREN RESEARCH STATION 
(JAMPURE) 
</t>
    </r>
    <r>
      <rPr>
        <sz val="10"/>
        <rFont val="Calibri"/>
        <family val="2"/>
        <scheme val="minor"/>
      </rPr>
      <t>Head of Accounts</t>
    </r>
  </si>
  <si>
    <r>
      <t xml:space="preserve">Branch    
</t>
    </r>
    <r>
      <rPr>
        <b/>
        <sz val="13"/>
        <rFont val="Calibri"/>
        <family val="2"/>
        <scheme val="minor"/>
      </rPr>
      <t xml:space="preserve">MARKETING/STATISTICAL/ EXPORT  (HEAD OFFICE) </t>
    </r>
    <r>
      <rPr>
        <sz val="13"/>
        <rFont val="Calibri"/>
        <family val="2"/>
        <scheme val="minor"/>
      </rPr>
      <t xml:space="preserve">    </t>
    </r>
    <r>
      <rPr>
        <sz val="10"/>
        <rFont val="Calibri"/>
        <family val="2"/>
        <scheme val="minor"/>
      </rPr>
      <t xml:space="preserve">                   
Head of Accounts</t>
    </r>
  </si>
  <si>
    <t>House Rent Allowance  @ 60%</t>
  </si>
  <si>
    <t>Market Research/Export</t>
  </si>
  <si>
    <t xml:space="preserve">    i)</t>
  </si>
  <si>
    <t>Exhibitions/Seminars etc.</t>
  </si>
  <si>
    <t>Delegation to International Fairs</t>
  </si>
  <si>
    <t>Matching Grant Spilledover leaf</t>
  </si>
  <si>
    <r>
      <t xml:space="preserve">Branch    
</t>
    </r>
    <r>
      <rPr>
        <b/>
        <sz val="13"/>
        <rFont val="Calibri"/>
        <family val="2"/>
        <scheme val="minor"/>
      </rPr>
      <t xml:space="preserve">MARKETING/STATISTICAL/ EXPORT  (ZONAL OFFICE) </t>
    </r>
    <r>
      <rPr>
        <sz val="13"/>
        <rFont val="Calibri"/>
        <family val="2"/>
        <scheme val="minor"/>
      </rPr>
      <t xml:space="preserve">    </t>
    </r>
    <r>
      <rPr>
        <sz val="10"/>
        <rFont val="Calibri"/>
        <family val="2"/>
        <scheme val="minor"/>
      </rPr>
      <t xml:space="preserve">                   
Head of Accounts</t>
    </r>
  </si>
  <si>
    <t xml:space="preserve">                         Total: I+II+III+IV+V</t>
  </si>
  <si>
    <t>BUDGET ESTIMATES FOR THE YEAR 2024-2025 (SALARIES &amp; NON-SALARIES EXPENSES)</t>
  </si>
  <si>
    <t>Head of Accounts</t>
  </si>
  <si>
    <t>Budget Estimates FY 2023-2024</t>
  </si>
  <si>
    <t>Revised Budget FY 2023-2024</t>
  </si>
  <si>
    <t>Budget Estimates FY 2024-2025</t>
  </si>
  <si>
    <t>Budget Estimates FY 2022-2023</t>
  </si>
  <si>
    <t>Revised Budget FY 2022-2023</t>
  </si>
  <si>
    <t>Salaries, Wages &amp; Allowances</t>
  </si>
  <si>
    <t>Pension Expense</t>
  </si>
  <si>
    <t>Medical Reimbursement</t>
  </si>
  <si>
    <t>Non-salary Expenses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</si>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</sst>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  <numFmt numFmtId="166" formatCode="_-* #,##0_-;\-* #,##0_-;_-* &quot;-&quot;??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9"/>
      <name val="Calibri"/>
      <family val="2"/>
      <scheme val="minor"/>
    </font>
    <font>
      <sz val="10"/>
      <color rgb="FF00FF00"/>
      <name val="Calibri"/>
      <family val="2"/>
      <scheme val="minor"/>
    </font>
    <font>
      <sz val="9"/>
      <color rgb="FF00FF00"/>
      <name val="Calibri"/>
      <family val="2"/>
      <scheme val="minor"/>
    </font>
    <font>
      <b/>
      <sz val="9"/>
      <color rgb="FF00FF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 val="singleAccounting"/>
      <sz val="10"/>
      <color rgb="FFCCFF33"/>
      <name val="Calibri"/>
      <family val="2"/>
      <scheme val="minor"/>
    </font>
    <font>
      <b/>
      <sz val="9"/>
      <color rgb="FFCCFF33"/>
      <name val="Calibri"/>
      <family val="2"/>
      <scheme val="minor"/>
    </font>
    <font>
      <sz val="10"/>
      <name val="Arial"/>
      <family val="2"/>
    </font>
    <font>
      <b/>
      <sz val="10"/>
      <color rgb="FF00FF00"/>
      <name val="Calibri"/>
      <family val="2"/>
      <scheme val="minor"/>
    </font>
    <font>
      <u/>
      <sz val="11"/>
      <name val="Calibri"/>
      <family val="2"/>
      <scheme val="minor"/>
    </font>
    <font>
      <sz val="10"/>
      <color rgb="FFCCFF33"/>
      <name val="Calibri"/>
      <family val="2"/>
      <scheme val="minor"/>
    </font>
    <font>
      <b/>
      <u/>
      <sz val="10"/>
      <name val="Calibri"/>
      <family val="2"/>
      <scheme val="minor"/>
    </font>
    <font>
      <b/>
      <sz val="23"/>
      <name val="Calibri"/>
      <family val="2"/>
      <scheme val="minor"/>
    </font>
    <font>
      <b/>
      <sz val="15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12">
    <xf numFmtId="0" fontId="0" fillId="0" borderId="0" xfId="0"/>
    <xf numFmtId="0" fontId="2" fillId="0" borderId="0" xfId="0" applyFont="1" applyFill="1"/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1" fontId="3" fillId="0" borderId="0" xfId="0" applyNumberFormat="1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" fontId="3" fillId="0" borderId="7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/>
    </xf>
    <xf numFmtId="0" fontId="10" fillId="0" borderId="13" xfId="0" applyFont="1" applyFill="1" applyBorder="1" applyAlignment="1">
      <alignment horizontal="left"/>
    </xf>
    <xf numFmtId="0" fontId="10" fillId="0" borderId="14" xfId="0" applyFont="1" applyFill="1" applyBorder="1" applyAlignment="1">
      <alignment horizontal="left"/>
    </xf>
    <xf numFmtId="0" fontId="4" fillId="0" borderId="0" xfId="0" applyFont="1" applyFill="1"/>
    <xf numFmtId="0" fontId="2" fillId="0" borderId="0" xfId="0" applyFont="1" applyFill="1" applyAlignment="1">
      <alignment horizontal="left"/>
    </xf>
    <xf numFmtId="0" fontId="9" fillId="0" borderId="15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10" fillId="0" borderId="16" xfId="0" applyFont="1" applyFill="1" applyBorder="1" applyAlignment="1">
      <alignment horizontal="left"/>
    </xf>
    <xf numFmtId="0" fontId="3" fillId="0" borderId="15" xfId="0" applyFont="1" applyFill="1" applyBorder="1" applyAlignment="1">
      <alignment horizontal="center" vertical="center"/>
    </xf>
    <xf numFmtId="0" fontId="3" fillId="0" borderId="17" xfId="0" applyFont="1" applyFill="1" applyBorder="1"/>
    <xf numFmtId="164" fontId="3" fillId="0" borderId="7" xfId="0" applyNumberFormat="1" applyFont="1" applyFill="1" applyBorder="1"/>
    <xf numFmtId="164" fontId="3" fillId="0" borderId="7" xfId="2" applyNumberFormat="1" applyFont="1" applyFill="1" applyBorder="1"/>
    <xf numFmtId="164" fontId="3" fillId="0" borderId="8" xfId="0" applyNumberFormat="1" applyFont="1" applyFill="1" applyBorder="1"/>
    <xf numFmtId="164" fontId="4" fillId="0" borderId="0" xfId="0" applyNumberFormat="1" applyFont="1" applyFill="1"/>
    <xf numFmtId="164" fontId="2" fillId="0" borderId="0" xfId="0" applyNumberFormat="1" applyFont="1" applyFill="1" applyAlignment="1">
      <alignment horizontal="left"/>
    </xf>
    <xf numFmtId="164" fontId="2" fillId="0" borderId="0" xfId="0" applyNumberFormat="1" applyFont="1" applyFill="1"/>
    <xf numFmtId="0" fontId="3" fillId="0" borderId="18" xfId="0" applyFont="1" applyFill="1" applyBorder="1"/>
    <xf numFmtId="0" fontId="9" fillId="0" borderId="19" xfId="0" applyFont="1" applyFill="1" applyBorder="1"/>
    <xf numFmtId="164" fontId="9" fillId="0" borderId="20" xfId="2" applyNumberFormat="1" applyFont="1" applyFill="1" applyBorder="1"/>
    <xf numFmtId="164" fontId="9" fillId="0" borderId="21" xfId="2" applyNumberFormat="1" applyFont="1" applyFill="1" applyBorder="1"/>
    <xf numFmtId="164" fontId="11" fillId="0" borderId="0" xfId="2" applyNumberFormat="1" applyFont="1" applyFill="1" applyBorder="1"/>
    <xf numFmtId="164" fontId="8" fillId="0" borderId="0" xfId="2" applyNumberFormat="1" applyFont="1" applyFill="1" applyBorder="1" applyAlignment="1">
      <alignment horizontal="left"/>
    </xf>
    <xf numFmtId="164" fontId="4" fillId="0" borderId="0" xfId="2" applyNumberFormat="1" applyFont="1" applyFill="1"/>
    <xf numFmtId="164" fontId="2" fillId="0" borderId="0" xfId="2" applyNumberFormat="1" applyFont="1" applyFill="1" applyAlignment="1">
      <alignment horizontal="left"/>
    </xf>
    <xf numFmtId="164" fontId="5" fillId="0" borderId="0" xfId="0" applyNumberFormat="1" applyFont="1" applyFill="1"/>
    <xf numFmtId="0" fontId="12" fillId="0" borderId="0" xfId="0" applyFont="1" applyFill="1"/>
    <xf numFmtId="0" fontId="3" fillId="0" borderId="10" xfId="0" applyFont="1" applyFill="1" applyBorder="1"/>
    <xf numFmtId="0" fontId="9" fillId="0" borderId="15" xfId="0" applyFont="1" applyFill="1" applyBorder="1" applyAlignment="1">
      <alignment horizontal="right" vertical="center"/>
    </xf>
    <xf numFmtId="0" fontId="10" fillId="0" borderId="22" xfId="0" applyFont="1" applyFill="1" applyBorder="1" applyAlignment="1">
      <alignment horizontal="left"/>
    </xf>
    <xf numFmtId="0" fontId="10" fillId="0" borderId="23" xfId="0" applyFont="1" applyFill="1" applyBorder="1" applyAlignment="1">
      <alignment horizontal="left"/>
    </xf>
    <xf numFmtId="0" fontId="10" fillId="0" borderId="24" xfId="0" applyFont="1" applyFill="1" applyBorder="1" applyAlignment="1">
      <alignment horizontal="left"/>
    </xf>
    <xf numFmtId="0" fontId="3" fillId="0" borderId="25" xfId="0" applyFont="1" applyFill="1" applyBorder="1"/>
    <xf numFmtId="164" fontId="3" fillId="0" borderId="26" xfId="2" applyNumberFormat="1" applyFont="1" applyFill="1" applyBorder="1"/>
    <xf numFmtId="164" fontId="3" fillId="0" borderId="27" xfId="2" applyNumberFormat="1" applyFont="1" applyFill="1" applyBorder="1"/>
    <xf numFmtId="164" fontId="3" fillId="0" borderId="8" xfId="2" applyNumberFormat="1" applyFont="1" applyFill="1" applyBorder="1"/>
    <xf numFmtId="0" fontId="12" fillId="0" borderId="0" xfId="0" applyFont="1" applyFill="1" applyAlignment="1">
      <alignment horizontal="left"/>
    </xf>
    <xf numFmtId="164" fontId="12" fillId="0" borderId="0" xfId="0" applyNumberFormat="1" applyFont="1" applyFill="1"/>
    <xf numFmtId="164" fontId="13" fillId="0" borderId="0" xfId="2" applyNumberFormat="1" applyFont="1" applyFill="1" applyAlignment="1">
      <alignment horizontal="left"/>
    </xf>
    <xf numFmtId="9" fontId="14" fillId="0" borderId="0" xfId="2" applyNumberFormat="1" applyFont="1" applyFill="1" applyBorder="1" applyAlignment="1">
      <alignment horizontal="left"/>
    </xf>
    <xf numFmtId="164" fontId="3" fillId="0" borderId="11" xfId="2" applyNumberFormat="1" applyFont="1" applyFill="1" applyBorder="1"/>
    <xf numFmtId="164" fontId="3" fillId="0" borderId="12" xfId="2" applyNumberFormat="1" applyFont="1" applyFill="1" applyBorder="1"/>
    <xf numFmtId="0" fontId="10" fillId="0" borderId="28" xfId="0" applyFont="1" applyFill="1" applyBorder="1" applyAlignment="1">
      <alignment horizontal="left"/>
    </xf>
    <xf numFmtId="0" fontId="10" fillId="0" borderId="29" xfId="0" applyFont="1" applyFill="1" applyBorder="1" applyAlignment="1">
      <alignment horizontal="left"/>
    </xf>
    <xf numFmtId="0" fontId="10" fillId="0" borderId="30" xfId="0" applyFont="1" applyFill="1" applyBorder="1" applyAlignment="1">
      <alignment horizontal="left"/>
    </xf>
    <xf numFmtId="0" fontId="10" fillId="0" borderId="31" xfId="0" applyFont="1" applyFill="1" applyBorder="1" applyAlignment="1">
      <alignment horizontal="left"/>
    </xf>
    <xf numFmtId="0" fontId="10" fillId="0" borderId="32" xfId="0" applyFont="1" applyFill="1" applyBorder="1" applyAlignment="1">
      <alignment horizontal="left"/>
    </xf>
    <xf numFmtId="0" fontId="10" fillId="0" borderId="33" xfId="0" applyFont="1" applyFill="1" applyBorder="1" applyAlignment="1">
      <alignment horizontal="left"/>
    </xf>
    <xf numFmtId="164" fontId="3" fillId="0" borderId="34" xfId="2" applyNumberFormat="1" applyFont="1" applyFill="1" applyBorder="1"/>
    <xf numFmtId="164" fontId="3" fillId="0" borderId="35" xfId="2" applyNumberFormat="1" applyFont="1" applyFill="1" applyBorder="1"/>
    <xf numFmtId="164" fontId="15" fillId="0" borderId="0" xfId="2" applyNumberFormat="1" applyFont="1" applyFill="1" applyAlignment="1">
      <alignment horizontal="left"/>
    </xf>
    <xf numFmtId="0" fontId="10" fillId="0" borderId="36" xfId="0" applyFont="1" applyFill="1" applyBorder="1" applyAlignment="1">
      <alignment horizontal="left"/>
    </xf>
    <xf numFmtId="0" fontId="10" fillId="0" borderId="17" xfId="0" applyFont="1" applyFill="1" applyBorder="1" applyAlignment="1">
      <alignment horizontal="left"/>
    </xf>
    <xf numFmtId="0" fontId="10" fillId="0" borderId="7" xfId="0" applyFont="1" applyFill="1" applyBorder="1" applyAlignment="1">
      <alignment horizontal="left"/>
    </xf>
    <xf numFmtId="0" fontId="10" fillId="0" borderId="8" xfId="0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164" fontId="12" fillId="0" borderId="0" xfId="2" applyNumberFormat="1" applyFont="1" applyFill="1" applyAlignment="1">
      <alignment horizontal="left"/>
    </xf>
    <xf numFmtId="164" fontId="12" fillId="0" borderId="0" xfId="2" applyNumberFormat="1" applyFont="1" applyFill="1"/>
    <xf numFmtId="164" fontId="2" fillId="0" borderId="0" xfId="2" applyNumberFormat="1" applyFont="1" applyFill="1"/>
    <xf numFmtId="0" fontId="3" fillId="0" borderId="37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8" fillId="0" borderId="0" xfId="0" applyFont="1" applyFill="1"/>
    <xf numFmtId="164" fontId="9" fillId="0" borderId="0" xfId="2" applyNumberFormat="1" applyFont="1" applyFill="1" applyBorder="1"/>
    <xf numFmtId="0" fontId="16" fillId="0" borderId="0" xfId="0" applyFont="1" applyFill="1"/>
    <xf numFmtId="0" fontId="3" fillId="0" borderId="22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164" fontId="12" fillId="0" borderId="0" xfId="2" applyNumberFormat="1" applyFont="1" applyFill="1" applyAlignment="1">
      <alignment horizontal="right"/>
    </xf>
    <xf numFmtId="0" fontId="3" fillId="0" borderId="7" xfId="0" applyFont="1" applyFill="1" applyBorder="1"/>
    <xf numFmtId="0" fontId="12" fillId="0" borderId="0" xfId="0" applyFont="1" applyFill="1" applyAlignment="1">
      <alignment horizontal="center"/>
    </xf>
    <xf numFmtId="164" fontId="3" fillId="0" borderId="39" xfId="2" applyNumberFormat="1" applyFont="1" applyFill="1" applyBorder="1"/>
    <xf numFmtId="164" fontId="3" fillId="0" borderId="40" xfId="2" applyNumberFormat="1" applyFont="1" applyFill="1" applyBorder="1"/>
    <xf numFmtId="164" fontId="17" fillId="0" borderId="0" xfId="0" applyNumberFormat="1" applyFont="1" applyFill="1"/>
    <xf numFmtId="164" fontId="3" fillId="0" borderId="0" xfId="2" applyNumberFormat="1" applyFont="1" applyFill="1" applyBorder="1"/>
    <xf numFmtId="164" fontId="3" fillId="0" borderId="0" xfId="2" applyNumberFormat="1" applyFont="1" applyFill="1"/>
    <xf numFmtId="0" fontId="10" fillId="0" borderId="5" xfId="0" applyFont="1" applyFill="1" applyBorder="1" applyAlignment="1">
      <alignment horizontal="left"/>
    </xf>
    <xf numFmtId="0" fontId="10" fillId="0" borderId="41" xfId="0" applyFont="1" applyFill="1" applyBorder="1" applyAlignment="1">
      <alignment horizontal="left"/>
    </xf>
    <xf numFmtId="0" fontId="10" fillId="0" borderId="42" xfId="0" applyFont="1" applyFill="1" applyBorder="1" applyAlignment="1">
      <alignment horizontal="left"/>
    </xf>
    <xf numFmtId="0" fontId="10" fillId="0" borderId="38" xfId="0" applyFont="1" applyFill="1" applyBorder="1" applyAlignment="1">
      <alignment horizontal="left"/>
    </xf>
    <xf numFmtId="0" fontId="10" fillId="0" borderId="3" xfId="0" applyFont="1" applyFill="1" applyBorder="1" applyAlignment="1">
      <alignment horizontal="left"/>
    </xf>
    <xf numFmtId="0" fontId="10" fillId="0" borderId="4" xfId="0" applyFont="1" applyFill="1" applyBorder="1" applyAlignment="1">
      <alignment horizontal="left"/>
    </xf>
    <xf numFmtId="164" fontId="3" fillId="0" borderId="39" xfId="0" applyNumberFormat="1" applyFont="1" applyFill="1" applyBorder="1"/>
    <xf numFmtId="9" fontId="18" fillId="0" borderId="0" xfId="2" applyNumberFormat="1" applyFont="1" applyFill="1" applyBorder="1" applyAlignment="1">
      <alignment horizontal="left"/>
    </xf>
    <xf numFmtId="0" fontId="3" fillId="0" borderId="34" xfId="0" applyFont="1" applyFill="1" applyBorder="1"/>
    <xf numFmtId="164" fontId="3" fillId="0" borderId="7" xfId="3" applyNumberFormat="1" applyFont="1" applyFill="1" applyBorder="1"/>
    <xf numFmtId="164" fontId="3" fillId="0" borderId="8" xfId="3" applyNumberFormat="1" applyFont="1" applyFill="1" applyBorder="1"/>
    <xf numFmtId="0" fontId="9" fillId="0" borderId="2" xfId="0" applyFont="1" applyFill="1" applyBorder="1"/>
    <xf numFmtId="164" fontId="9" fillId="0" borderId="43" xfId="2" applyNumberFormat="1" applyFont="1" applyFill="1" applyBorder="1"/>
    <xf numFmtId="164" fontId="9" fillId="0" borderId="44" xfId="2" applyNumberFormat="1" applyFont="1" applyFill="1" applyBorder="1"/>
    <xf numFmtId="164" fontId="3" fillId="0" borderId="39" xfId="3" applyNumberFormat="1" applyFont="1" applyFill="1" applyBorder="1"/>
    <xf numFmtId="164" fontId="3" fillId="0" borderId="40" xfId="3" applyNumberFormat="1" applyFont="1" applyFill="1" applyBorder="1"/>
    <xf numFmtId="9" fontId="18" fillId="0" borderId="0" xfId="1" applyFont="1" applyFill="1" applyBorder="1" applyAlignment="1">
      <alignment horizontal="left"/>
    </xf>
    <xf numFmtId="164" fontId="4" fillId="0" borderId="0" xfId="2" applyNumberFormat="1" applyFont="1" applyFill="1" applyBorder="1"/>
    <xf numFmtId="164" fontId="4" fillId="0" borderId="45" xfId="2" applyNumberFormat="1" applyFont="1" applyFill="1" applyBorder="1"/>
    <xf numFmtId="0" fontId="9" fillId="0" borderId="15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5" fillId="0" borderId="0" xfId="0" applyFont="1" applyFill="1" applyBorder="1"/>
    <xf numFmtId="164" fontId="3" fillId="0" borderId="26" xfId="0" applyNumberFormat="1" applyFont="1" applyFill="1" applyBorder="1"/>
    <xf numFmtId="164" fontId="3" fillId="0" borderId="27" xfId="0" applyNumberFormat="1" applyFont="1" applyFill="1" applyBorder="1"/>
    <xf numFmtId="164" fontId="20" fillId="0" borderId="0" xfId="2" applyNumberFormat="1" applyFont="1" applyFill="1" applyBorder="1" applyAlignment="1">
      <alignment horizontal="left"/>
    </xf>
    <xf numFmtId="0" fontId="21" fillId="0" borderId="0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9" fillId="0" borderId="13" xfId="0" applyFont="1" applyFill="1" applyBorder="1"/>
    <xf numFmtId="164" fontId="9" fillId="0" borderId="13" xfId="2" applyNumberFormat="1" applyFont="1" applyFill="1" applyBorder="1"/>
    <xf numFmtId="0" fontId="21" fillId="0" borderId="15" xfId="0" applyFont="1" applyFill="1" applyBorder="1" applyAlignment="1">
      <alignment horizontal="center" vertical="center"/>
    </xf>
    <xf numFmtId="0" fontId="10" fillId="0" borderId="46" xfId="0" applyFont="1" applyFill="1" applyBorder="1" applyAlignment="1">
      <alignment horizontal="left"/>
    </xf>
    <xf numFmtId="0" fontId="10" fillId="0" borderId="47" xfId="0" applyFont="1" applyFill="1" applyBorder="1" applyAlignment="1">
      <alignment horizontal="left"/>
    </xf>
    <xf numFmtId="0" fontId="10" fillId="0" borderId="48" xfId="0" applyFont="1" applyFill="1" applyBorder="1" applyAlignment="1">
      <alignment horizontal="left"/>
    </xf>
    <xf numFmtId="0" fontId="13" fillId="0" borderId="0" xfId="0" applyFont="1" applyFill="1"/>
    <xf numFmtId="0" fontId="3" fillId="0" borderId="15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2" fillId="0" borderId="17" xfId="0" applyFont="1" applyFill="1" applyBorder="1"/>
    <xf numFmtId="164" fontId="3" fillId="0" borderId="7" xfId="2" applyNumberFormat="1" applyFont="1" applyFill="1" applyBorder="1" applyAlignment="1">
      <alignment horizontal="center"/>
    </xf>
    <xf numFmtId="164" fontId="3" fillId="0" borderId="8" xfId="2" applyNumberFormat="1" applyFont="1" applyFill="1" applyBorder="1" applyAlignment="1">
      <alignment horizontal="center"/>
    </xf>
    <xf numFmtId="0" fontId="2" fillId="0" borderId="18" xfId="0" applyFont="1" applyFill="1" applyBorder="1"/>
    <xf numFmtId="0" fontId="15" fillId="0" borderId="0" xfId="0" applyFont="1" applyFill="1"/>
    <xf numFmtId="0" fontId="2" fillId="0" borderId="25" xfId="0" applyFont="1" applyFill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center" vertical="center" wrapText="1"/>
    </xf>
    <xf numFmtId="0" fontId="9" fillId="0" borderId="50" xfId="0" applyFont="1" applyFill="1" applyBorder="1"/>
    <xf numFmtId="0" fontId="9" fillId="0" borderId="1" xfId="0" applyFont="1" applyFill="1" applyBorder="1"/>
    <xf numFmtId="164" fontId="3" fillId="0" borderId="29" xfId="2" applyNumberFormat="1" applyFont="1" applyFill="1" applyBorder="1"/>
    <xf numFmtId="164" fontId="3" fillId="0" borderId="30" xfId="2" applyNumberFormat="1" applyFont="1" applyFill="1" applyBorder="1"/>
    <xf numFmtId="0" fontId="22" fillId="0" borderId="0" xfId="0" applyFont="1" applyFill="1"/>
    <xf numFmtId="165" fontId="12" fillId="0" borderId="0" xfId="4" applyFont="1" applyFill="1" applyAlignment="1">
      <alignment horizontal="left"/>
    </xf>
    <xf numFmtId="0" fontId="2" fillId="0" borderId="0" xfId="2" applyNumberFormat="1" applyFont="1" applyFill="1" applyBorder="1" applyAlignment="1">
      <alignment horizontal="left"/>
    </xf>
    <xf numFmtId="164" fontId="2" fillId="0" borderId="0" xfId="2" applyNumberFormat="1" applyFont="1" applyFill="1" applyBorder="1" applyAlignment="1">
      <alignment horizontal="left"/>
    </xf>
    <xf numFmtId="0" fontId="12" fillId="0" borderId="0" xfId="0" applyFont="1" applyFill="1" applyAlignment="1">
      <alignment horizontal="right"/>
    </xf>
    <xf numFmtId="0" fontId="3" fillId="0" borderId="51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left"/>
    </xf>
    <xf numFmtId="166" fontId="2" fillId="0" borderId="0" xfId="4" applyNumberFormat="1" applyFont="1" applyFill="1" applyAlignment="1">
      <alignment horizontal="left"/>
    </xf>
    <xf numFmtId="165" fontId="2" fillId="0" borderId="0" xfId="4" applyFont="1" applyFill="1" applyAlignment="1">
      <alignment horizontal="left"/>
    </xf>
    <xf numFmtId="166" fontId="2" fillId="0" borderId="0" xfId="4" applyNumberFormat="1" applyFont="1" applyFill="1"/>
    <xf numFmtId="0" fontId="3" fillId="0" borderId="0" xfId="0" applyFont="1" applyFill="1" applyAlignment="1">
      <alignment horizontal="center" vertical="center"/>
    </xf>
    <xf numFmtId="166" fontId="3" fillId="0" borderId="0" xfId="4" applyNumberFormat="1" applyFont="1" applyFill="1"/>
    <xf numFmtId="1" fontId="4" fillId="0" borderId="0" xfId="0" applyNumberFormat="1" applyFont="1" applyFill="1"/>
    <xf numFmtId="166" fontId="2" fillId="0" borderId="0" xfId="0" applyNumberFormat="1" applyFont="1" applyFill="1" applyAlignment="1">
      <alignment horizontal="left"/>
    </xf>
    <xf numFmtId="166" fontId="2" fillId="0" borderId="0" xfId="0" applyNumberFormat="1" applyFont="1" applyFill="1"/>
    <xf numFmtId="2" fontId="5" fillId="0" borderId="0" xfId="0" applyNumberFormat="1" applyFont="1" applyFill="1"/>
    <xf numFmtId="165" fontId="3" fillId="0" borderId="0" xfId="4" applyFont="1" applyFill="1"/>
    <xf numFmtId="165" fontId="2" fillId="0" borderId="0" xfId="0" applyNumberFormat="1" applyFont="1" applyFill="1" applyAlignment="1">
      <alignment horizontal="left"/>
    </xf>
    <xf numFmtId="1" fontId="3" fillId="0" borderId="0" xfId="0" applyNumberFormat="1" applyFont="1" applyFill="1"/>
    <xf numFmtId="0" fontId="3" fillId="0" borderId="0" xfId="0" applyFont="1" applyFill="1"/>
    <xf numFmtId="165" fontId="3" fillId="0" borderId="0" xfId="0" applyNumberFormat="1" applyFont="1" applyFill="1"/>
    <xf numFmtId="0" fontId="24" fillId="0" borderId="1" xfId="0" applyFont="1" applyFill="1" applyBorder="1" applyAlignment="1">
      <alignment horizontal="center" vertical="center" wrapText="1"/>
    </xf>
    <xf numFmtId="0" fontId="24" fillId="0" borderId="13" xfId="0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4" fillId="0" borderId="16" xfId="0" applyFont="1" applyFill="1" applyBorder="1" applyAlignment="1">
      <alignment horizontal="center" vertical="center" wrapText="1"/>
    </xf>
    <xf numFmtId="0" fontId="24" fillId="0" borderId="37" xfId="0" applyFont="1" applyFill="1" applyBorder="1" applyAlignment="1">
      <alignment horizontal="center" vertical="center" wrapText="1"/>
    </xf>
    <xf numFmtId="0" fontId="24" fillId="0" borderId="52" xfId="0" applyFont="1" applyFill="1" applyBorder="1" applyAlignment="1">
      <alignment horizontal="center" vertical="center" wrapText="1"/>
    </xf>
    <xf numFmtId="0" fontId="24" fillId="0" borderId="5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/>
    <xf numFmtId="0" fontId="25" fillId="0" borderId="1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25" fillId="0" borderId="54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5" fillId="0" borderId="37" xfId="0" applyFont="1" applyFill="1" applyBorder="1" applyAlignment="1">
      <alignment horizontal="center" vertical="center" wrapText="1"/>
    </xf>
    <xf numFmtId="0" fontId="25" fillId="0" borderId="53" xfId="0" applyFont="1" applyFill="1" applyBorder="1" applyAlignment="1">
      <alignment horizontal="center" vertical="center" wrapText="1"/>
    </xf>
    <xf numFmtId="0" fontId="25" fillId="0" borderId="55" xfId="0" applyFont="1" applyFill="1" applyBorder="1" applyAlignment="1">
      <alignment horizontal="center" vertical="center" wrapText="1"/>
    </xf>
    <xf numFmtId="0" fontId="25" fillId="0" borderId="39" xfId="0" applyFont="1" applyFill="1" applyBorder="1" applyAlignment="1">
      <alignment horizontal="center" vertical="center" wrapText="1"/>
    </xf>
    <xf numFmtId="0" fontId="25" fillId="0" borderId="40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/>
    <xf numFmtId="0" fontId="3" fillId="0" borderId="22" xfId="0" applyFont="1" applyFill="1" applyBorder="1" applyAlignment="1">
      <alignment horizontal="center" vertical="center"/>
    </xf>
    <xf numFmtId="0" fontId="26" fillId="0" borderId="38" xfId="0" applyFont="1" applyFill="1" applyBorder="1" applyAlignment="1">
      <alignment horizontal="left" vertical="center"/>
    </xf>
    <xf numFmtId="165" fontId="26" fillId="0" borderId="3" xfId="4" applyFont="1" applyFill="1" applyBorder="1" applyAlignment="1">
      <alignment horizontal="left" vertical="center"/>
    </xf>
    <xf numFmtId="166" fontId="8" fillId="0" borderId="13" xfId="4" applyNumberFormat="1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26" fillId="0" borderId="17" xfId="0" applyFont="1" applyFill="1" applyBorder="1" applyAlignment="1">
      <alignment horizontal="left" vertical="center"/>
    </xf>
    <xf numFmtId="165" fontId="26" fillId="0" borderId="7" xfId="4" applyFont="1" applyFill="1" applyBorder="1" applyAlignment="1">
      <alignment horizontal="left" vertical="center"/>
    </xf>
    <xf numFmtId="166" fontId="8" fillId="0" borderId="0" xfId="4" applyNumberFormat="1" applyFont="1" applyFill="1" applyAlignment="1">
      <alignment horizontal="center" vertical="center"/>
    </xf>
    <xf numFmtId="165" fontId="26" fillId="0" borderId="29" xfId="4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center" vertical="center"/>
    </xf>
    <xf numFmtId="0" fontId="26" fillId="0" borderId="18" xfId="0" applyFont="1" applyFill="1" applyBorder="1" applyAlignment="1">
      <alignment horizontal="left" vertical="center"/>
    </xf>
    <xf numFmtId="0" fontId="26" fillId="0" borderId="1" xfId="0" applyFont="1" applyFill="1" applyBorder="1" applyAlignment="1">
      <alignment horizontal="center" vertical="center"/>
    </xf>
    <xf numFmtId="0" fontId="26" fillId="0" borderId="56" xfId="0" applyFont="1" applyFill="1" applyBorder="1" applyAlignment="1">
      <alignment horizontal="center" vertical="center"/>
    </xf>
    <xf numFmtId="165" fontId="26" fillId="0" borderId="3" xfId="4" applyFont="1" applyFill="1" applyBorder="1" applyAlignment="1">
      <alignment horizontal="center" vertical="center"/>
    </xf>
    <xf numFmtId="0" fontId="26" fillId="0" borderId="37" xfId="0" applyFont="1" applyFill="1" applyBorder="1" applyAlignment="1">
      <alignment horizontal="center" vertical="center"/>
    </xf>
    <xf numFmtId="0" fontId="26" fillId="0" borderId="57" xfId="0" applyFont="1" applyFill="1" applyBorder="1" applyAlignment="1">
      <alignment horizontal="center" vertical="center"/>
    </xf>
    <xf numFmtId="165" fontId="26" fillId="0" borderId="39" xfId="4" applyFont="1" applyFill="1" applyBorder="1" applyAlignment="1">
      <alignment horizontal="center" vertical="center"/>
    </xf>
    <xf numFmtId="2" fontId="2" fillId="0" borderId="0" xfId="0" applyNumberFormat="1" applyFont="1" applyFill="1" applyAlignment="1">
      <alignment horizontal="left"/>
    </xf>
    <xf numFmtId="0" fontId="9" fillId="0" borderId="0" xfId="0" applyFont="1" applyFill="1" applyBorder="1" applyAlignment="1">
      <alignment horizontal="center"/>
    </xf>
    <xf numFmtId="164" fontId="3" fillId="0" borderId="0" xfId="3" applyNumberFormat="1" applyFont="1" applyFill="1" applyBorder="1"/>
  </cellXfs>
  <cellStyles count="5">
    <cellStyle name="Comma 2" xfId="2"/>
    <cellStyle name="Comma 2 2" xfId="3"/>
    <cellStyle name="Comma 3" xfId="4"/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orking%20Folder%2025.10.2024\ALL%20Budget%2022.09.2023\Budget%202024-25\Budget%20Working%202024-2025%20(02.07.2024)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 &amp; A (H.Office)"/>
      <sheetName val="P &amp; A (Z.Office)"/>
      <sheetName val="Actuals"/>
      <sheetName val="Print P&amp;A &amp; OC"/>
      <sheetName val="All Heads budget position"/>
      <sheetName val="Sheet2"/>
      <sheetName val="Branch Wise budget position"/>
      <sheetName val="Branchwise Absct. 1"/>
      <sheetName val="Non Develpmentat 2"/>
      <sheetName val="Dev. &amp; Staff W.fund 46"/>
      <sheetName val="Dev. Project  47"/>
      <sheetName val=" A b s t r a c t s"/>
      <sheetName val="A b s t r a c t Print"/>
      <sheetName val="Back page"/>
    </sheetNames>
    <sheetDataSet>
      <sheetData sheetId="0"/>
      <sheetData sheetId="1"/>
      <sheetData sheetId="2">
        <row r="7">
          <cell r="D7">
            <v>16822930</v>
          </cell>
          <cell r="G7">
            <v>14364140</v>
          </cell>
          <cell r="J7">
            <v>16524050</v>
          </cell>
        </row>
        <row r="8">
          <cell r="D8">
            <v>72300</v>
          </cell>
          <cell r="G8">
            <v>72300</v>
          </cell>
          <cell r="J8">
            <v>72300</v>
          </cell>
        </row>
        <row r="11">
          <cell r="D11">
            <v>13663470</v>
          </cell>
          <cell r="G11">
            <v>15705990.666666666</v>
          </cell>
          <cell r="J11">
            <v>14636174</v>
          </cell>
        </row>
        <row r="14">
          <cell r="D14">
            <v>14136894</v>
          </cell>
          <cell r="G14">
            <v>13930597.333333332</v>
          </cell>
          <cell r="J14">
            <v>14724686</v>
          </cell>
        </row>
        <row r="15">
          <cell r="D15">
            <v>9715914</v>
          </cell>
          <cell r="G15">
            <v>9196109.333333334</v>
          </cell>
          <cell r="J15">
            <v>18696134</v>
          </cell>
        </row>
        <row r="16">
          <cell r="D16">
            <v>72000</v>
          </cell>
          <cell r="G16">
            <v>72000</v>
          </cell>
          <cell r="J16">
            <v>72000</v>
          </cell>
        </row>
        <row r="17">
          <cell r="D17">
            <v>143208</v>
          </cell>
          <cell r="G17">
            <v>149130.66666666666</v>
          </cell>
          <cell r="J17">
            <v>179460</v>
          </cell>
        </row>
        <row r="18">
          <cell r="D18">
            <v>5081067</v>
          </cell>
          <cell r="G18">
            <v>4069320</v>
          </cell>
          <cell r="J18">
            <v>5193371</v>
          </cell>
        </row>
        <row r="19">
          <cell r="D19">
            <v>1218804</v>
          </cell>
          <cell r="G19">
            <v>1046974.6666666667</v>
          </cell>
          <cell r="J19">
            <v>1290336</v>
          </cell>
        </row>
        <row r="20">
          <cell r="D20">
            <v>0</v>
          </cell>
          <cell r="G20">
            <v>0</v>
          </cell>
          <cell r="J20">
            <v>0</v>
          </cell>
        </row>
        <row r="21">
          <cell r="D21">
            <v>156000</v>
          </cell>
          <cell r="G21">
            <v>129000</v>
          </cell>
          <cell r="J21">
            <v>36000</v>
          </cell>
        </row>
        <row r="22">
          <cell r="D22">
            <v>23700</v>
          </cell>
          <cell r="G22">
            <v>23700</v>
          </cell>
          <cell r="J22">
            <v>23700</v>
          </cell>
        </row>
        <row r="23">
          <cell r="D23">
            <v>210000</v>
          </cell>
          <cell r="G23">
            <v>250000</v>
          </cell>
          <cell r="J23">
            <v>300000</v>
          </cell>
        </row>
        <row r="24">
          <cell r="D24">
            <v>144000</v>
          </cell>
          <cell r="G24">
            <v>208475</v>
          </cell>
          <cell r="J24">
            <v>240000</v>
          </cell>
        </row>
        <row r="25">
          <cell r="D25">
            <v>2815405</v>
          </cell>
          <cell r="G25">
            <v>2815405</v>
          </cell>
          <cell r="J25">
            <v>1556310</v>
          </cell>
        </row>
        <row r="26">
          <cell r="D26">
            <v>1150920</v>
          </cell>
          <cell r="G26">
            <v>959100</v>
          </cell>
          <cell r="J26">
            <v>1726380</v>
          </cell>
        </row>
        <row r="27">
          <cell r="D27">
            <v>99780</v>
          </cell>
          <cell r="G27">
            <v>120950</v>
          </cell>
          <cell r="J27">
            <v>75600</v>
          </cell>
        </row>
        <row r="28">
          <cell r="D28">
            <v>0</v>
          </cell>
          <cell r="G28">
            <v>0</v>
          </cell>
          <cell r="J28">
            <v>0</v>
          </cell>
        </row>
        <row r="29">
          <cell r="D29">
            <v>4009140</v>
          </cell>
          <cell r="G29">
            <v>3339703.75</v>
          </cell>
          <cell r="J29">
            <v>4159416</v>
          </cell>
        </row>
        <row r="30">
          <cell r="D30">
            <v>2806275</v>
          </cell>
          <cell r="G30">
            <v>2341775</v>
          </cell>
          <cell r="J30">
            <v>2851008</v>
          </cell>
        </row>
        <row r="31">
          <cell r="D31">
            <v>2806277</v>
          </cell>
          <cell r="G31">
            <v>2341775</v>
          </cell>
          <cell r="J31">
            <v>2851008</v>
          </cell>
        </row>
        <row r="32">
          <cell r="D32">
            <v>9829093.5</v>
          </cell>
          <cell r="G32">
            <v>8108510</v>
          </cell>
          <cell r="J32">
            <v>10216852</v>
          </cell>
        </row>
        <row r="33">
          <cell r="D33">
            <v>0</v>
          </cell>
          <cell r="G33">
            <v>0</v>
          </cell>
          <cell r="J33">
            <v>6963853.5</v>
          </cell>
        </row>
        <row r="34">
          <cell r="D34">
            <v>27000</v>
          </cell>
          <cell r="G34">
            <v>27000</v>
          </cell>
          <cell r="J34">
            <v>27000</v>
          </cell>
        </row>
        <row r="38">
          <cell r="D38">
            <v>275000</v>
          </cell>
          <cell r="G38">
            <v>275000</v>
          </cell>
          <cell r="J38">
            <v>275000</v>
          </cell>
        </row>
        <row r="39">
          <cell r="D39">
            <v>2700000</v>
          </cell>
          <cell r="G39">
            <v>3822249</v>
          </cell>
          <cell r="J39">
            <v>3000000</v>
          </cell>
        </row>
        <row r="40">
          <cell r="D40">
            <v>0</v>
          </cell>
          <cell r="G40">
            <v>0</v>
          </cell>
          <cell r="J40">
            <v>0</v>
          </cell>
        </row>
        <row r="41">
          <cell r="D41">
            <v>4000000</v>
          </cell>
          <cell r="G41">
            <v>5785110</v>
          </cell>
          <cell r="J41">
            <v>5000000</v>
          </cell>
        </row>
        <row r="42">
          <cell r="D42">
            <v>56225848</v>
          </cell>
          <cell r="G42">
            <v>56000000</v>
          </cell>
          <cell r="J42">
            <v>60000000</v>
          </cell>
        </row>
        <row r="43">
          <cell r="D43">
            <v>960000</v>
          </cell>
          <cell r="G43">
            <v>960000</v>
          </cell>
          <cell r="J43">
            <v>960000</v>
          </cell>
        </row>
        <row r="44">
          <cell r="D44">
            <v>80000</v>
          </cell>
          <cell r="G44">
            <v>888662</v>
          </cell>
          <cell r="J44">
            <v>6000000</v>
          </cell>
        </row>
        <row r="48">
          <cell r="D48">
            <v>0</v>
          </cell>
          <cell r="G48">
            <v>0</v>
          </cell>
          <cell r="J48">
            <v>0</v>
          </cell>
        </row>
        <row r="52">
          <cell r="D52">
            <v>1000000</v>
          </cell>
          <cell r="G52">
            <v>1107623</v>
          </cell>
          <cell r="J52">
            <v>1500000</v>
          </cell>
        </row>
        <row r="53">
          <cell r="D53">
            <v>150000</v>
          </cell>
          <cell r="G53">
            <v>10000</v>
          </cell>
          <cell r="J53">
            <v>300000</v>
          </cell>
        </row>
        <row r="54">
          <cell r="D54">
            <v>400000</v>
          </cell>
          <cell r="G54">
            <v>400000</v>
          </cell>
          <cell r="J54">
            <v>400000</v>
          </cell>
        </row>
        <row r="55">
          <cell r="D55">
            <v>100000</v>
          </cell>
          <cell r="G55">
            <v>100000</v>
          </cell>
          <cell r="J55">
            <v>100000</v>
          </cell>
        </row>
        <row r="56">
          <cell r="D56">
            <v>1000000</v>
          </cell>
          <cell r="G56">
            <v>700000</v>
          </cell>
          <cell r="J56">
            <v>1500000</v>
          </cell>
        </row>
        <row r="59">
          <cell r="D59">
            <v>1200000</v>
          </cell>
          <cell r="G59">
            <v>800000</v>
          </cell>
          <cell r="J59">
            <v>1500000</v>
          </cell>
        </row>
        <row r="60">
          <cell r="D60">
            <v>6000000</v>
          </cell>
          <cell r="G60">
            <v>7045051</v>
          </cell>
          <cell r="J60">
            <v>8000000</v>
          </cell>
        </row>
        <row r="63">
          <cell r="D63">
            <v>250000</v>
          </cell>
          <cell r="G63">
            <v>250000</v>
          </cell>
          <cell r="J63">
            <v>300000</v>
          </cell>
        </row>
        <row r="64">
          <cell r="D64">
            <v>900000</v>
          </cell>
          <cell r="G64">
            <v>800000</v>
          </cell>
          <cell r="J64">
            <v>900000</v>
          </cell>
        </row>
        <row r="72">
          <cell r="D72">
            <v>3000000</v>
          </cell>
          <cell r="G72">
            <v>3000000</v>
          </cell>
          <cell r="J72">
            <v>2625000</v>
          </cell>
        </row>
        <row r="73">
          <cell r="D73">
            <v>2765000</v>
          </cell>
          <cell r="G73">
            <v>2765000</v>
          </cell>
          <cell r="J73">
            <v>1000000</v>
          </cell>
        </row>
        <row r="74">
          <cell r="D74">
            <v>50000</v>
          </cell>
          <cell r="G74">
            <v>50000</v>
          </cell>
          <cell r="J74">
            <v>1200000</v>
          </cell>
        </row>
        <row r="75">
          <cell r="D75">
            <v>150000</v>
          </cell>
          <cell r="G75">
            <v>118000</v>
          </cell>
          <cell r="J75">
            <v>150000</v>
          </cell>
        </row>
        <row r="76">
          <cell r="D76">
            <v>1500000</v>
          </cell>
          <cell r="G76">
            <v>800000</v>
          </cell>
          <cell r="J76">
            <v>1500000</v>
          </cell>
        </row>
        <row r="77">
          <cell r="D77">
            <v>80000</v>
          </cell>
          <cell r="G77">
            <v>57970</v>
          </cell>
          <cell r="J77">
            <v>100000</v>
          </cell>
        </row>
        <row r="78">
          <cell r="D78">
            <v>50000</v>
          </cell>
          <cell r="G78">
            <v>86412</v>
          </cell>
          <cell r="J78">
            <v>100000</v>
          </cell>
        </row>
        <row r="79">
          <cell r="D79">
            <v>50000</v>
          </cell>
          <cell r="G79">
            <v>10000</v>
          </cell>
          <cell r="J79">
            <v>20000</v>
          </cell>
        </row>
        <row r="80">
          <cell r="D80">
            <v>1000000</v>
          </cell>
          <cell r="G80">
            <v>400000</v>
          </cell>
          <cell r="J80">
            <v>1000000</v>
          </cell>
        </row>
        <row r="81">
          <cell r="D81">
            <v>50000</v>
          </cell>
          <cell r="G81">
            <v>10000</v>
          </cell>
          <cell r="J81">
            <v>100000</v>
          </cell>
        </row>
        <row r="82">
          <cell r="D82">
            <v>120000</v>
          </cell>
          <cell r="G82">
            <v>45600</v>
          </cell>
          <cell r="J82">
            <v>500000</v>
          </cell>
        </row>
        <row r="83">
          <cell r="D83">
            <v>2000000</v>
          </cell>
          <cell r="G83">
            <v>600000</v>
          </cell>
          <cell r="J83">
            <v>1500000</v>
          </cell>
        </row>
        <row r="84">
          <cell r="D84">
            <v>1220000</v>
          </cell>
          <cell r="G84">
            <v>2113456</v>
          </cell>
          <cell r="J84">
            <v>2120000</v>
          </cell>
        </row>
        <row r="85">
          <cell r="D85">
            <v>200000</v>
          </cell>
          <cell r="G85">
            <v>727807</v>
          </cell>
          <cell r="J85">
            <v>600000</v>
          </cell>
        </row>
        <row r="89">
          <cell r="D89">
            <v>10000000</v>
          </cell>
          <cell r="G89">
            <v>0</v>
          </cell>
          <cell r="J89">
            <v>20000000</v>
          </cell>
        </row>
        <row r="90">
          <cell r="D90">
            <v>800000</v>
          </cell>
          <cell r="G90">
            <v>42080</v>
          </cell>
          <cell r="J90">
            <v>800000</v>
          </cell>
        </row>
        <row r="91">
          <cell r="D91">
            <v>4000000</v>
          </cell>
          <cell r="G91">
            <v>29996</v>
          </cell>
          <cell r="J91">
            <v>5570000</v>
          </cell>
        </row>
        <row r="92">
          <cell r="D92">
            <v>310000</v>
          </cell>
          <cell r="G92">
            <v>10000</v>
          </cell>
          <cell r="J92">
            <v>410000</v>
          </cell>
        </row>
        <row r="93">
          <cell r="D93">
            <v>750000</v>
          </cell>
          <cell r="G93">
            <v>20000</v>
          </cell>
          <cell r="J93">
            <v>0</v>
          </cell>
        </row>
        <row r="94">
          <cell r="D94">
            <v>10000000</v>
          </cell>
          <cell r="G94">
            <v>0</v>
          </cell>
          <cell r="J94">
            <v>20000000</v>
          </cell>
        </row>
        <row r="97">
          <cell r="D97">
            <v>15000000</v>
          </cell>
          <cell r="G97">
            <v>14684040</v>
          </cell>
          <cell r="J97">
            <v>25000000</v>
          </cell>
        </row>
        <row r="98">
          <cell r="D98">
            <v>9000000</v>
          </cell>
          <cell r="G98">
            <v>9000000</v>
          </cell>
          <cell r="J98">
            <v>10000000</v>
          </cell>
        </row>
        <row r="99">
          <cell r="D99">
            <v>1000000</v>
          </cell>
          <cell r="G99">
            <v>1000000</v>
          </cell>
          <cell r="J99">
            <v>2100000</v>
          </cell>
        </row>
        <row r="110">
          <cell r="D110">
            <v>2875120</v>
          </cell>
          <cell r="G110">
            <v>2199907</v>
          </cell>
          <cell r="J110">
            <v>4584790</v>
          </cell>
        </row>
        <row r="111">
          <cell r="D111">
            <v>0</v>
          </cell>
          <cell r="G111">
            <v>0</v>
          </cell>
          <cell r="J111">
            <v>1800</v>
          </cell>
        </row>
        <row r="114">
          <cell r="D114">
            <v>5006750</v>
          </cell>
          <cell r="G114">
            <v>4519693</v>
          </cell>
          <cell r="J114">
            <v>4975390</v>
          </cell>
        </row>
        <row r="117">
          <cell r="D117">
            <v>4492812</v>
          </cell>
          <cell r="G117">
            <v>3725224</v>
          </cell>
          <cell r="J117">
            <v>5348922</v>
          </cell>
        </row>
        <row r="118">
          <cell r="D118">
            <v>3028668</v>
          </cell>
          <cell r="G118">
            <v>2503512</v>
          </cell>
          <cell r="J118">
            <v>5736108</v>
          </cell>
        </row>
        <row r="119">
          <cell r="D119">
            <v>0</v>
          </cell>
          <cell r="G119">
            <v>0</v>
          </cell>
          <cell r="J119">
            <v>0</v>
          </cell>
        </row>
        <row r="120">
          <cell r="D120">
            <v>16452</v>
          </cell>
          <cell r="G120">
            <v>18252</v>
          </cell>
          <cell r="J120">
            <v>18252</v>
          </cell>
        </row>
        <row r="121">
          <cell r="D121">
            <v>1285260</v>
          </cell>
          <cell r="G121">
            <v>572250</v>
          </cell>
          <cell r="J121">
            <v>1593363</v>
          </cell>
        </row>
        <row r="122">
          <cell r="D122">
            <v>324000</v>
          </cell>
          <cell r="G122">
            <v>270000</v>
          </cell>
          <cell r="J122">
            <v>332328</v>
          </cell>
        </row>
        <row r="123">
          <cell r="D123">
            <v>0</v>
          </cell>
          <cell r="G123">
            <v>0</v>
          </cell>
          <cell r="J123">
            <v>0</v>
          </cell>
        </row>
        <row r="124">
          <cell r="D124">
            <v>14400</v>
          </cell>
          <cell r="G124">
            <v>14400</v>
          </cell>
          <cell r="J124">
            <v>14400</v>
          </cell>
        </row>
        <row r="125">
          <cell r="D125">
            <v>6000</v>
          </cell>
          <cell r="G125">
            <v>0</v>
          </cell>
          <cell r="J125">
            <v>6000</v>
          </cell>
        </row>
        <row r="126">
          <cell r="D126">
            <v>0</v>
          </cell>
          <cell r="G126">
            <v>0</v>
          </cell>
          <cell r="J126">
            <v>0</v>
          </cell>
        </row>
        <row r="127">
          <cell r="D127">
            <v>0</v>
          </cell>
          <cell r="G127">
            <v>0</v>
          </cell>
          <cell r="J127">
            <v>0</v>
          </cell>
        </row>
        <row r="128">
          <cell r="D128">
            <v>0</v>
          </cell>
          <cell r="G128">
            <v>0</v>
          </cell>
          <cell r="J128">
            <v>0</v>
          </cell>
        </row>
        <row r="129">
          <cell r="D129">
            <v>0</v>
          </cell>
          <cell r="G129">
            <v>0</v>
          </cell>
          <cell r="J129">
            <v>0</v>
          </cell>
        </row>
        <row r="130">
          <cell r="D130">
            <v>0</v>
          </cell>
          <cell r="G130">
            <v>0</v>
          </cell>
          <cell r="J130">
            <v>0</v>
          </cell>
        </row>
        <row r="131">
          <cell r="D131">
            <v>179232</v>
          </cell>
          <cell r="G131">
            <v>207992</v>
          </cell>
          <cell r="J131">
            <v>145788</v>
          </cell>
        </row>
        <row r="132">
          <cell r="D132">
            <v>1172940</v>
          </cell>
          <cell r="G132">
            <v>911371</v>
          </cell>
          <cell r="J132">
            <v>1445048</v>
          </cell>
        </row>
        <row r="133">
          <cell r="D133">
            <v>726984</v>
          </cell>
          <cell r="G133">
            <v>1056435</v>
          </cell>
          <cell r="J133">
            <v>892673</v>
          </cell>
        </row>
        <row r="134">
          <cell r="D134">
            <v>726984</v>
          </cell>
          <cell r="G134">
            <v>720348</v>
          </cell>
          <cell r="J134">
            <v>892673</v>
          </cell>
        </row>
        <row r="135">
          <cell r="D135">
            <v>2614898.5</v>
          </cell>
          <cell r="G135">
            <v>1920081</v>
          </cell>
          <cell r="J135">
            <v>3156153</v>
          </cell>
        </row>
        <row r="136">
          <cell r="D136">
            <v>0</v>
          </cell>
          <cell r="G136">
            <v>0</v>
          </cell>
          <cell r="J136">
            <v>2160805.5</v>
          </cell>
        </row>
        <row r="137">
          <cell r="D137">
            <v>0</v>
          </cell>
          <cell r="G137">
            <v>0</v>
          </cell>
          <cell r="J137">
            <v>0</v>
          </cell>
        </row>
        <row r="141">
          <cell r="D141">
            <v>125000</v>
          </cell>
          <cell r="G141">
            <v>105000</v>
          </cell>
          <cell r="J141">
            <v>125000</v>
          </cell>
        </row>
        <row r="142">
          <cell r="D142">
            <v>100000</v>
          </cell>
          <cell r="G142">
            <v>47660</v>
          </cell>
          <cell r="J142">
            <v>100000</v>
          </cell>
        </row>
        <row r="143">
          <cell r="D143">
            <v>0</v>
          </cell>
          <cell r="G143">
            <v>0</v>
          </cell>
          <cell r="J143">
            <v>0</v>
          </cell>
        </row>
        <row r="144">
          <cell r="D144">
            <v>800000</v>
          </cell>
          <cell r="G144">
            <v>800000</v>
          </cell>
          <cell r="J144">
            <v>1000000</v>
          </cell>
        </row>
        <row r="145">
          <cell r="D145">
            <v>0</v>
          </cell>
          <cell r="G145">
            <v>0</v>
          </cell>
          <cell r="J145">
            <v>0</v>
          </cell>
        </row>
        <row r="146">
          <cell r="D146">
            <v>990000</v>
          </cell>
          <cell r="G146">
            <v>990000</v>
          </cell>
          <cell r="J146">
            <v>990000</v>
          </cell>
        </row>
        <row r="147">
          <cell r="D147">
            <v>0</v>
          </cell>
          <cell r="G147">
            <v>0</v>
          </cell>
          <cell r="J147">
            <v>0</v>
          </cell>
        </row>
        <row r="151">
          <cell r="D151">
            <v>0</v>
          </cell>
          <cell r="G151">
            <v>0</v>
          </cell>
          <cell r="J151">
            <v>0</v>
          </cell>
        </row>
        <row r="155">
          <cell r="D155">
            <v>0</v>
          </cell>
          <cell r="G155">
            <v>0</v>
          </cell>
          <cell r="J155">
            <v>150000</v>
          </cell>
        </row>
        <row r="156">
          <cell r="D156">
            <v>50000</v>
          </cell>
          <cell r="G156">
            <v>50000</v>
          </cell>
          <cell r="J156">
            <v>50000</v>
          </cell>
        </row>
        <row r="157">
          <cell r="D157">
            <v>80000</v>
          </cell>
          <cell r="G157">
            <v>180000</v>
          </cell>
          <cell r="J157">
            <v>200000</v>
          </cell>
        </row>
        <row r="158">
          <cell r="D158">
            <v>100000</v>
          </cell>
          <cell r="G158">
            <v>306850</v>
          </cell>
          <cell r="J158">
            <v>250000</v>
          </cell>
        </row>
        <row r="159">
          <cell r="D159">
            <v>250000</v>
          </cell>
          <cell r="G159">
            <v>93150</v>
          </cell>
          <cell r="J159">
            <v>1500000</v>
          </cell>
        </row>
        <row r="162">
          <cell r="D162">
            <v>50000</v>
          </cell>
          <cell r="G162">
            <v>50000</v>
          </cell>
          <cell r="J162">
            <v>50000</v>
          </cell>
        </row>
        <row r="163">
          <cell r="D163">
            <v>100000</v>
          </cell>
          <cell r="G163">
            <v>0</v>
          </cell>
          <cell r="J163">
            <v>1000000</v>
          </cell>
        </row>
        <row r="166">
          <cell r="D166">
            <v>75000</v>
          </cell>
          <cell r="G166">
            <v>75000</v>
          </cell>
          <cell r="J166">
            <v>75000</v>
          </cell>
        </row>
        <row r="167">
          <cell r="D167">
            <v>150000</v>
          </cell>
          <cell r="G167">
            <v>150000</v>
          </cell>
          <cell r="J167">
            <v>150000</v>
          </cell>
        </row>
        <row r="175">
          <cell r="D175">
            <v>900000</v>
          </cell>
          <cell r="G175">
            <v>1000000</v>
          </cell>
          <cell r="J175">
            <v>1125000</v>
          </cell>
        </row>
        <row r="176">
          <cell r="D176">
            <v>32000</v>
          </cell>
          <cell r="G176">
            <v>32000</v>
          </cell>
          <cell r="J176">
            <v>35000</v>
          </cell>
        </row>
        <row r="177">
          <cell r="D177">
            <v>10000</v>
          </cell>
          <cell r="G177">
            <v>51780</v>
          </cell>
          <cell r="J177">
            <v>100000</v>
          </cell>
        </row>
        <row r="178">
          <cell r="D178">
            <v>18000</v>
          </cell>
          <cell r="G178">
            <v>18000</v>
          </cell>
          <cell r="J178">
            <v>18000</v>
          </cell>
        </row>
        <row r="179">
          <cell r="D179">
            <v>0</v>
          </cell>
          <cell r="G179">
            <v>0</v>
          </cell>
          <cell r="J179">
            <v>0</v>
          </cell>
        </row>
        <row r="180">
          <cell r="D180">
            <v>20000</v>
          </cell>
          <cell r="G180">
            <v>14010</v>
          </cell>
          <cell r="J180">
            <v>20000</v>
          </cell>
        </row>
        <row r="181">
          <cell r="D181">
            <v>0</v>
          </cell>
          <cell r="G181">
            <v>40000</v>
          </cell>
          <cell r="J181">
            <v>150000</v>
          </cell>
        </row>
        <row r="182">
          <cell r="D182">
            <v>0</v>
          </cell>
          <cell r="G182">
            <v>0</v>
          </cell>
          <cell r="J182">
            <v>0</v>
          </cell>
        </row>
        <row r="183">
          <cell r="D183">
            <v>5000000</v>
          </cell>
          <cell r="G183">
            <v>150000</v>
          </cell>
          <cell r="J183">
            <v>5000000</v>
          </cell>
        </row>
        <row r="184">
          <cell r="D184">
            <v>0</v>
          </cell>
          <cell r="G184">
            <v>35000</v>
          </cell>
          <cell r="J184">
            <v>50000</v>
          </cell>
        </row>
        <row r="185">
          <cell r="D185">
            <v>0</v>
          </cell>
          <cell r="G185">
            <v>0</v>
          </cell>
          <cell r="J185">
            <v>500000</v>
          </cell>
        </row>
        <row r="186">
          <cell r="D186">
            <v>0</v>
          </cell>
          <cell r="G186">
            <v>0</v>
          </cell>
          <cell r="J186">
            <v>0</v>
          </cell>
        </row>
        <row r="187">
          <cell r="D187">
            <v>500000</v>
          </cell>
          <cell r="G187">
            <v>646000</v>
          </cell>
          <cell r="J187">
            <v>700000</v>
          </cell>
        </row>
        <row r="188">
          <cell r="D188">
            <v>150000</v>
          </cell>
          <cell r="G188">
            <v>401490</v>
          </cell>
          <cell r="J188">
            <v>250000</v>
          </cell>
        </row>
        <row r="192">
          <cell r="D192">
            <v>0</v>
          </cell>
          <cell r="G192">
            <v>0</v>
          </cell>
          <cell r="J192">
            <v>7500000</v>
          </cell>
        </row>
        <row r="193">
          <cell r="D193">
            <v>100000</v>
          </cell>
          <cell r="G193">
            <v>0</v>
          </cell>
          <cell r="J193">
            <v>100000</v>
          </cell>
        </row>
        <row r="194">
          <cell r="D194">
            <v>100000</v>
          </cell>
          <cell r="G194">
            <v>86000</v>
          </cell>
          <cell r="J194">
            <v>500000</v>
          </cell>
        </row>
        <row r="195">
          <cell r="D195">
            <v>150000</v>
          </cell>
          <cell r="G195">
            <v>40000</v>
          </cell>
          <cell r="J195">
            <v>250000</v>
          </cell>
        </row>
        <row r="196">
          <cell r="D196">
            <v>0</v>
          </cell>
          <cell r="G196">
            <v>0</v>
          </cell>
          <cell r="J196">
            <v>0</v>
          </cell>
        </row>
        <row r="197">
          <cell r="D197">
            <v>5000000</v>
          </cell>
          <cell r="G197">
            <v>0</v>
          </cell>
          <cell r="J197">
            <v>5000000</v>
          </cell>
        </row>
        <row r="200">
          <cell r="D200">
            <v>0</v>
          </cell>
          <cell r="G200">
            <v>0</v>
          </cell>
          <cell r="J200">
            <v>0</v>
          </cell>
        </row>
        <row r="201">
          <cell r="D201">
            <v>0</v>
          </cell>
          <cell r="G201">
            <v>0</v>
          </cell>
          <cell r="J201">
            <v>0</v>
          </cell>
        </row>
        <row r="202">
          <cell r="D202">
            <v>0</v>
          </cell>
          <cell r="G202">
            <v>0</v>
          </cell>
          <cell r="J202">
            <v>0</v>
          </cell>
        </row>
        <row r="213">
          <cell r="D213">
            <v>4163620</v>
          </cell>
          <cell r="G213">
            <v>4163620</v>
          </cell>
          <cell r="J213">
            <v>4811140</v>
          </cell>
        </row>
        <row r="214">
          <cell r="D214">
            <v>0</v>
          </cell>
          <cell r="G214">
            <v>0</v>
          </cell>
          <cell r="J214">
            <v>0</v>
          </cell>
        </row>
        <row r="217">
          <cell r="D217">
            <v>4206100</v>
          </cell>
          <cell r="G217">
            <v>3836933.333333333</v>
          </cell>
          <cell r="J217">
            <v>5297980</v>
          </cell>
        </row>
        <row r="220">
          <cell r="D220">
            <v>4575264</v>
          </cell>
          <cell r="G220">
            <v>3812392</v>
          </cell>
          <cell r="J220">
            <v>5666832</v>
          </cell>
        </row>
        <row r="221">
          <cell r="D221">
            <v>2882340</v>
          </cell>
          <cell r="G221">
            <v>2414168</v>
          </cell>
          <cell r="J221">
            <v>6065472</v>
          </cell>
        </row>
        <row r="222">
          <cell r="D222">
            <v>0</v>
          </cell>
          <cell r="G222">
            <v>0</v>
          </cell>
          <cell r="J222">
            <v>0</v>
          </cell>
        </row>
        <row r="223">
          <cell r="D223">
            <v>34452</v>
          </cell>
          <cell r="G223">
            <v>32052</v>
          </cell>
          <cell r="J223">
            <v>34452</v>
          </cell>
        </row>
        <row r="224">
          <cell r="D224">
            <v>1394953.3333333333</v>
          </cell>
          <cell r="G224">
            <v>593390</v>
          </cell>
          <cell r="J224">
            <v>1684853.3333333333</v>
          </cell>
        </row>
        <row r="225">
          <cell r="D225">
            <v>354492</v>
          </cell>
          <cell r="G225">
            <v>270328</v>
          </cell>
          <cell r="J225">
            <v>390492</v>
          </cell>
        </row>
        <row r="226">
          <cell r="D226">
            <v>0</v>
          </cell>
          <cell r="G226">
            <v>0</v>
          </cell>
          <cell r="J226">
            <v>0</v>
          </cell>
        </row>
        <row r="227">
          <cell r="D227">
            <v>0</v>
          </cell>
          <cell r="G227">
            <v>0</v>
          </cell>
          <cell r="J227">
            <v>0</v>
          </cell>
        </row>
        <row r="228">
          <cell r="D228">
            <v>0</v>
          </cell>
          <cell r="G228">
            <v>0</v>
          </cell>
          <cell r="J228">
            <v>0</v>
          </cell>
        </row>
        <row r="229">
          <cell r="D229">
            <v>0</v>
          </cell>
          <cell r="G229">
            <v>0</v>
          </cell>
          <cell r="J229">
            <v>0</v>
          </cell>
        </row>
        <row r="230">
          <cell r="D230">
            <v>0</v>
          </cell>
          <cell r="G230">
            <v>0</v>
          </cell>
          <cell r="J230">
            <v>0</v>
          </cell>
        </row>
        <row r="231">
          <cell r="D231">
            <v>0</v>
          </cell>
          <cell r="G231">
            <v>0</v>
          </cell>
          <cell r="J231">
            <v>0</v>
          </cell>
        </row>
        <row r="232">
          <cell r="D232">
            <v>0</v>
          </cell>
          <cell r="G232">
            <v>0</v>
          </cell>
          <cell r="J232">
            <v>0</v>
          </cell>
        </row>
        <row r="233">
          <cell r="D233">
            <v>0</v>
          </cell>
          <cell r="G233">
            <v>0</v>
          </cell>
          <cell r="J233">
            <v>0</v>
          </cell>
        </row>
        <row r="234">
          <cell r="D234">
            <v>1673944</v>
          </cell>
          <cell r="G234">
            <v>1315245.3333333335</v>
          </cell>
          <cell r="J234">
            <v>2021824</v>
          </cell>
        </row>
        <row r="235">
          <cell r="D235">
            <v>1269708</v>
          </cell>
          <cell r="G235">
            <v>960169.33333333326</v>
          </cell>
          <cell r="J235">
            <v>1462224</v>
          </cell>
        </row>
        <row r="236">
          <cell r="D236">
            <v>773688</v>
          </cell>
          <cell r="G236">
            <v>603608</v>
          </cell>
          <cell r="J236">
            <v>913884</v>
          </cell>
        </row>
        <row r="237">
          <cell r="D237">
            <v>773688</v>
          </cell>
          <cell r="G237">
            <v>603608</v>
          </cell>
          <cell r="J237">
            <v>913884</v>
          </cell>
        </row>
        <row r="238">
          <cell r="D238">
            <v>2721221</v>
          </cell>
          <cell r="G238">
            <v>2227122.666666667</v>
          </cell>
          <cell r="J238">
            <v>3402067</v>
          </cell>
        </row>
        <row r="239">
          <cell r="D239">
            <v>0</v>
          </cell>
          <cell r="G239">
            <v>0</v>
          </cell>
          <cell r="J239">
            <v>2286723</v>
          </cell>
        </row>
        <row r="240">
          <cell r="D240">
            <v>0</v>
          </cell>
          <cell r="G240">
            <v>0</v>
          </cell>
          <cell r="J240">
            <v>0</v>
          </cell>
        </row>
        <row r="244">
          <cell r="D244">
            <v>110000</v>
          </cell>
          <cell r="G244">
            <v>110000</v>
          </cell>
          <cell r="J244">
            <v>110000</v>
          </cell>
        </row>
        <row r="245">
          <cell r="D245">
            <v>250000</v>
          </cell>
          <cell r="G245">
            <v>351460</v>
          </cell>
          <cell r="J245">
            <v>300000</v>
          </cell>
        </row>
        <row r="246">
          <cell r="D246">
            <v>0</v>
          </cell>
          <cell r="G246">
            <v>0</v>
          </cell>
          <cell r="J246">
            <v>0</v>
          </cell>
        </row>
        <row r="247">
          <cell r="D247">
            <v>1200000</v>
          </cell>
          <cell r="G247">
            <v>1200000</v>
          </cell>
          <cell r="J247">
            <v>1200000</v>
          </cell>
        </row>
        <row r="248">
          <cell r="D248">
            <v>0</v>
          </cell>
          <cell r="G248">
            <v>0</v>
          </cell>
          <cell r="J248">
            <v>0</v>
          </cell>
        </row>
        <row r="249">
          <cell r="D249">
            <v>310000</v>
          </cell>
          <cell r="G249">
            <v>310000</v>
          </cell>
          <cell r="J249">
            <v>460000</v>
          </cell>
        </row>
        <row r="250">
          <cell r="D250">
            <v>0</v>
          </cell>
          <cell r="G250">
            <v>0</v>
          </cell>
          <cell r="J250">
            <v>0</v>
          </cell>
        </row>
        <row r="254">
          <cell r="D254">
            <v>0</v>
          </cell>
          <cell r="G254">
            <v>0</v>
          </cell>
          <cell r="J254">
            <v>0</v>
          </cell>
        </row>
        <row r="258">
          <cell r="D258">
            <v>0</v>
          </cell>
          <cell r="G258">
            <v>0</v>
          </cell>
          <cell r="J258">
            <v>0</v>
          </cell>
        </row>
        <row r="259">
          <cell r="D259">
            <v>0</v>
          </cell>
          <cell r="G259">
            <v>0</v>
          </cell>
          <cell r="J259">
            <v>10000</v>
          </cell>
        </row>
        <row r="260">
          <cell r="D260">
            <v>70000</v>
          </cell>
          <cell r="G260">
            <v>91259</v>
          </cell>
          <cell r="J260">
            <v>150000</v>
          </cell>
        </row>
        <row r="261">
          <cell r="D261">
            <v>25000</v>
          </cell>
          <cell r="G261">
            <v>5000</v>
          </cell>
          <cell r="J261">
            <v>100000</v>
          </cell>
        </row>
        <row r="262">
          <cell r="D262">
            <v>0</v>
          </cell>
          <cell r="G262">
            <v>0</v>
          </cell>
          <cell r="J262">
            <v>0</v>
          </cell>
        </row>
        <row r="265">
          <cell r="D265">
            <v>70000</v>
          </cell>
          <cell r="G265">
            <v>70000</v>
          </cell>
          <cell r="J265">
            <v>200000</v>
          </cell>
        </row>
        <row r="266">
          <cell r="D266">
            <v>0</v>
          </cell>
          <cell r="G266">
            <v>0</v>
          </cell>
          <cell r="J266">
            <v>0</v>
          </cell>
        </row>
        <row r="269">
          <cell r="D269">
            <v>0</v>
          </cell>
          <cell r="G269">
            <v>0</v>
          </cell>
          <cell r="J269">
            <v>0</v>
          </cell>
        </row>
        <row r="270">
          <cell r="D270">
            <v>60000</v>
          </cell>
          <cell r="G270">
            <v>60000</v>
          </cell>
          <cell r="J270">
            <v>100000</v>
          </cell>
        </row>
        <row r="278">
          <cell r="D278">
            <v>0</v>
          </cell>
          <cell r="G278">
            <v>0</v>
          </cell>
          <cell r="J278">
            <v>0</v>
          </cell>
        </row>
        <row r="279">
          <cell r="D279">
            <v>26500</v>
          </cell>
          <cell r="G279">
            <v>31130</v>
          </cell>
          <cell r="J279">
            <v>50000</v>
          </cell>
        </row>
        <row r="280">
          <cell r="D280">
            <v>40000</v>
          </cell>
          <cell r="G280">
            <v>40000</v>
          </cell>
          <cell r="J280">
            <v>50000</v>
          </cell>
        </row>
        <row r="281">
          <cell r="D281">
            <v>0</v>
          </cell>
          <cell r="G281">
            <v>0</v>
          </cell>
          <cell r="J281">
            <v>0</v>
          </cell>
        </row>
        <row r="282">
          <cell r="D282">
            <v>0</v>
          </cell>
          <cell r="G282">
            <v>0</v>
          </cell>
          <cell r="J282">
            <v>0</v>
          </cell>
        </row>
        <row r="283">
          <cell r="D283">
            <v>0</v>
          </cell>
          <cell r="G283">
            <v>0</v>
          </cell>
          <cell r="J283">
            <v>0</v>
          </cell>
        </row>
        <row r="284">
          <cell r="D284">
            <v>0</v>
          </cell>
          <cell r="G284">
            <v>0</v>
          </cell>
          <cell r="J284">
            <v>0</v>
          </cell>
        </row>
        <row r="285">
          <cell r="D285">
            <v>0</v>
          </cell>
          <cell r="G285">
            <v>0</v>
          </cell>
          <cell r="J285">
            <v>0</v>
          </cell>
        </row>
        <row r="286">
          <cell r="D286">
            <v>0</v>
          </cell>
          <cell r="G286">
            <v>0</v>
          </cell>
          <cell r="J286">
            <v>0</v>
          </cell>
        </row>
        <row r="287">
          <cell r="D287">
            <v>0</v>
          </cell>
          <cell r="G287">
            <v>0</v>
          </cell>
          <cell r="J287">
            <v>0</v>
          </cell>
        </row>
        <row r="288">
          <cell r="D288">
            <v>0</v>
          </cell>
          <cell r="G288">
            <v>0</v>
          </cell>
          <cell r="J288">
            <v>0</v>
          </cell>
        </row>
        <row r="289">
          <cell r="D289">
            <v>0</v>
          </cell>
          <cell r="G289">
            <v>0</v>
          </cell>
          <cell r="J289">
            <v>0</v>
          </cell>
        </row>
        <row r="290">
          <cell r="D290">
            <v>500000</v>
          </cell>
          <cell r="G290">
            <v>500000</v>
          </cell>
          <cell r="J290">
            <v>500000</v>
          </cell>
        </row>
        <row r="291">
          <cell r="D291">
            <v>20000</v>
          </cell>
          <cell r="G291">
            <v>5000</v>
          </cell>
          <cell r="J291">
            <v>30000</v>
          </cell>
        </row>
        <row r="295">
          <cell r="D295">
            <v>150000</v>
          </cell>
          <cell r="G295">
            <v>0</v>
          </cell>
          <cell r="J295">
            <v>200000</v>
          </cell>
        </row>
        <row r="296">
          <cell r="D296">
            <v>0</v>
          </cell>
          <cell r="G296">
            <v>0</v>
          </cell>
          <cell r="J296">
            <v>0</v>
          </cell>
        </row>
        <row r="297">
          <cell r="D297">
            <v>500000</v>
          </cell>
          <cell r="G297">
            <v>23625</v>
          </cell>
          <cell r="J297">
            <v>500000</v>
          </cell>
        </row>
        <row r="298">
          <cell r="D298">
            <v>50000</v>
          </cell>
          <cell r="G298">
            <v>0</v>
          </cell>
          <cell r="J298">
            <v>50000</v>
          </cell>
        </row>
        <row r="299">
          <cell r="D299">
            <v>0</v>
          </cell>
          <cell r="G299">
            <v>0</v>
          </cell>
          <cell r="J299">
            <v>0</v>
          </cell>
        </row>
        <row r="311">
          <cell r="D311">
            <v>7603770</v>
          </cell>
          <cell r="G311">
            <v>11237240</v>
          </cell>
          <cell r="J311">
            <v>7534090</v>
          </cell>
        </row>
        <row r="312">
          <cell r="D312">
            <v>5400</v>
          </cell>
          <cell r="G312">
            <v>5400</v>
          </cell>
          <cell r="J312">
            <v>3600</v>
          </cell>
        </row>
        <row r="315">
          <cell r="D315">
            <v>2154870</v>
          </cell>
          <cell r="G315">
            <v>2185704</v>
          </cell>
          <cell r="J315">
            <v>2425180</v>
          </cell>
        </row>
        <row r="318">
          <cell r="D318">
            <v>4445370</v>
          </cell>
          <cell r="G318">
            <v>3987325.3333333335</v>
          </cell>
          <cell r="J318">
            <v>5087556</v>
          </cell>
        </row>
        <row r="319">
          <cell r="D319">
            <v>3258576</v>
          </cell>
          <cell r="G319">
            <v>3006776</v>
          </cell>
          <cell r="J319">
            <v>5975562</v>
          </cell>
        </row>
        <row r="320">
          <cell r="D320">
            <v>0</v>
          </cell>
          <cell r="G320">
            <v>0</v>
          </cell>
          <cell r="J320">
            <v>0</v>
          </cell>
        </row>
        <row r="321">
          <cell r="D321">
            <v>14400</v>
          </cell>
          <cell r="G321">
            <v>14400</v>
          </cell>
          <cell r="J321">
            <v>12600</v>
          </cell>
        </row>
        <row r="322">
          <cell r="D322">
            <v>1626440</v>
          </cell>
          <cell r="G322">
            <v>663250</v>
          </cell>
          <cell r="J322">
            <v>1659878.3333333333</v>
          </cell>
        </row>
        <row r="323">
          <cell r="D323">
            <v>434820</v>
          </cell>
          <cell r="G323">
            <v>232492</v>
          </cell>
          <cell r="J323">
            <v>272820</v>
          </cell>
        </row>
        <row r="324">
          <cell r="D324">
            <v>0</v>
          </cell>
          <cell r="G324">
            <v>0</v>
          </cell>
          <cell r="J324">
            <v>0</v>
          </cell>
        </row>
        <row r="325">
          <cell r="D325">
            <v>120000</v>
          </cell>
          <cell r="G325">
            <v>120000</v>
          </cell>
          <cell r="J325">
            <v>240000</v>
          </cell>
        </row>
        <row r="326">
          <cell r="D326">
            <v>0</v>
          </cell>
          <cell r="G326">
            <v>0</v>
          </cell>
          <cell r="J326">
            <v>0</v>
          </cell>
        </row>
        <row r="327">
          <cell r="D327">
            <v>0</v>
          </cell>
          <cell r="G327">
            <v>0</v>
          </cell>
          <cell r="J327">
            <v>0</v>
          </cell>
        </row>
        <row r="328">
          <cell r="D328">
            <v>0</v>
          </cell>
          <cell r="G328">
            <v>0</v>
          </cell>
          <cell r="J328">
            <v>0</v>
          </cell>
        </row>
        <row r="329">
          <cell r="D329">
            <v>0</v>
          </cell>
          <cell r="G329">
            <v>0</v>
          </cell>
          <cell r="J329">
            <v>0</v>
          </cell>
        </row>
        <row r="330">
          <cell r="D330">
            <v>0</v>
          </cell>
          <cell r="G330">
            <v>0</v>
          </cell>
          <cell r="J330">
            <v>0</v>
          </cell>
        </row>
        <row r="331">
          <cell r="D331">
            <v>0</v>
          </cell>
          <cell r="G331">
            <v>0</v>
          </cell>
          <cell r="J331">
            <v>0</v>
          </cell>
        </row>
        <row r="332">
          <cell r="D332">
            <v>0</v>
          </cell>
          <cell r="G332">
            <v>0</v>
          </cell>
          <cell r="J332">
            <v>0</v>
          </cell>
        </row>
        <row r="333">
          <cell r="D333">
            <v>1319244</v>
          </cell>
          <cell r="G333">
            <v>1144106.6666666665</v>
          </cell>
          <cell r="J333">
            <v>1443096</v>
          </cell>
        </row>
        <row r="334">
          <cell r="D334">
            <v>821004</v>
          </cell>
          <cell r="G334">
            <v>716212</v>
          </cell>
          <cell r="J334">
            <v>900252</v>
          </cell>
        </row>
        <row r="335">
          <cell r="D335">
            <v>821004</v>
          </cell>
          <cell r="G335">
            <v>716212</v>
          </cell>
          <cell r="J335">
            <v>900252</v>
          </cell>
        </row>
        <row r="336">
          <cell r="D336">
            <v>3035335.5</v>
          </cell>
          <cell r="G336">
            <v>2497932</v>
          </cell>
          <cell r="J336">
            <v>3144301</v>
          </cell>
        </row>
        <row r="337">
          <cell r="D337">
            <v>0</v>
          </cell>
          <cell r="G337">
            <v>0</v>
          </cell>
          <cell r="J337">
            <v>2113113</v>
          </cell>
        </row>
        <row r="338">
          <cell r="D338">
            <v>0</v>
          </cell>
          <cell r="G338">
            <v>0</v>
          </cell>
          <cell r="J338">
            <v>0</v>
          </cell>
        </row>
        <row r="342">
          <cell r="D342">
            <v>50000</v>
          </cell>
          <cell r="G342">
            <v>50000</v>
          </cell>
          <cell r="J342">
            <v>60000</v>
          </cell>
        </row>
        <row r="343">
          <cell r="D343">
            <v>300000</v>
          </cell>
          <cell r="G343">
            <v>300000</v>
          </cell>
          <cell r="J343">
            <v>300000</v>
          </cell>
        </row>
        <row r="344">
          <cell r="D344">
            <v>0</v>
          </cell>
          <cell r="G344">
            <v>0</v>
          </cell>
          <cell r="J344">
            <v>0</v>
          </cell>
        </row>
        <row r="345">
          <cell r="D345">
            <v>1950000</v>
          </cell>
          <cell r="G345">
            <v>2580071</v>
          </cell>
          <cell r="J345">
            <v>2000000</v>
          </cell>
        </row>
        <row r="346">
          <cell r="D346">
            <v>84338772</v>
          </cell>
          <cell r="G346">
            <v>84000000</v>
          </cell>
          <cell r="J346">
            <v>90000000</v>
          </cell>
        </row>
        <row r="347">
          <cell r="D347">
            <v>650000</v>
          </cell>
          <cell r="G347">
            <v>650000</v>
          </cell>
          <cell r="J347">
            <v>650000</v>
          </cell>
        </row>
        <row r="348">
          <cell r="D348">
            <v>0</v>
          </cell>
          <cell r="G348">
            <v>0</v>
          </cell>
          <cell r="J348">
            <v>0</v>
          </cell>
        </row>
        <row r="352">
          <cell r="D352">
            <v>35000</v>
          </cell>
          <cell r="G352">
            <v>0</v>
          </cell>
          <cell r="J352">
            <v>35000</v>
          </cell>
        </row>
        <row r="355">
          <cell r="D355">
            <v>0</v>
          </cell>
          <cell r="G355">
            <v>0</v>
          </cell>
          <cell r="J355">
            <v>500000</v>
          </cell>
        </row>
        <row r="360">
          <cell r="D360">
            <v>0</v>
          </cell>
          <cell r="G360">
            <v>0</v>
          </cell>
          <cell r="J360">
            <v>0</v>
          </cell>
        </row>
        <row r="361">
          <cell r="D361">
            <v>0</v>
          </cell>
          <cell r="G361">
            <v>0</v>
          </cell>
          <cell r="J361">
            <v>0</v>
          </cell>
        </row>
        <row r="362">
          <cell r="D362">
            <v>50000</v>
          </cell>
          <cell r="G362">
            <v>23754</v>
          </cell>
          <cell r="J362">
            <v>60000</v>
          </cell>
        </row>
        <row r="363">
          <cell r="D363">
            <v>30000</v>
          </cell>
          <cell r="G363">
            <v>10000</v>
          </cell>
          <cell r="J363">
            <v>50000</v>
          </cell>
        </row>
        <row r="364">
          <cell r="D364">
            <v>0</v>
          </cell>
          <cell r="G364">
            <v>0</v>
          </cell>
          <cell r="J364">
            <v>0</v>
          </cell>
        </row>
        <row r="367">
          <cell r="D367">
            <v>20000</v>
          </cell>
          <cell r="G367">
            <v>20000</v>
          </cell>
          <cell r="J367">
            <v>20000</v>
          </cell>
        </row>
        <row r="368">
          <cell r="D368">
            <v>0</v>
          </cell>
          <cell r="G368">
            <v>0</v>
          </cell>
          <cell r="J368">
            <v>0</v>
          </cell>
        </row>
        <row r="371">
          <cell r="D371">
            <v>0</v>
          </cell>
          <cell r="G371">
            <v>0</v>
          </cell>
          <cell r="J371">
            <v>0</v>
          </cell>
        </row>
        <row r="372">
          <cell r="D372">
            <v>70000</v>
          </cell>
          <cell r="G372">
            <v>77657.333333333328</v>
          </cell>
          <cell r="J372">
            <v>100000</v>
          </cell>
        </row>
        <row r="380">
          <cell r="D380">
            <v>0</v>
          </cell>
          <cell r="G380">
            <v>0</v>
          </cell>
          <cell r="J380">
            <v>0</v>
          </cell>
        </row>
        <row r="381">
          <cell r="D381">
            <v>10000</v>
          </cell>
          <cell r="G381">
            <v>10000</v>
          </cell>
          <cell r="J381">
            <v>20000</v>
          </cell>
        </row>
        <row r="382">
          <cell r="D382">
            <v>200000</v>
          </cell>
          <cell r="G382">
            <v>10000</v>
          </cell>
          <cell r="J382">
            <v>100000</v>
          </cell>
        </row>
        <row r="383">
          <cell r="D383">
            <v>0</v>
          </cell>
          <cell r="G383">
            <v>0</v>
          </cell>
          <cell r="J383">
            <v>0</v>
          </cell>
        </row>
        <row r="384">
          <cell r="D384">
            <v>0</v>
          </cell>
          <cell r="G384">
            <v>0</v>
          </cell>
          <cell r="J384">
            <v>0</v>
          </cell>
        </row>
        <row r="385">
          <cell r="D385">
            <v>0</v>
          </cell>
          <cell r="G385">
            <v>0</v>
          </cell>
          <cell r="J385">
            <v>0</v>
          </cell>
        </row>
        <row r="386">
          <cell r="D386">
            <v>10000</v>
          </cell>
          <cell r="G386">
            <v>20002</v>
          </cell>
          <cell r="J386">
            <v>50000</v>
          </cell>
        </row>
        <row r="387">
          <cell r="D387">
            <v>100000</v>
          </cell>
          <cell r="G387">
            <v>0</v>
          </cell>
          <cell r="J387">
            <v>100000</v>
          </cell>
        </row>
        <row r="388">
          <cell r="D388">
            <v>0</v>
          </cell>
          <cell r="G388">
            <v>0</v>
          </cell>
          <cell r="J388">
            <v>0</v>
          </cell>
        </row>
        <row r="389">
          <cell r="D389">
            <v>300000</v>
          </cell>
          <cell r="G389">
            <v>0</v>
          </cell>
          <cell r="J389">
            <v>300000</v>
          </cell>
        </row>
        <row r="390">
          <cell r="D390">
            <v>0</v>
          </cell>
          <cell r="G390">
            <v>0</v>
          </cell>
          <cell r="J390">
            <v>0</v>
          </cell>
        </row>
        <row r="391">
          <cell r="D391">
            <v>0</v>
          </cell>
          <cell r="G391">
            <v>0</v>
          </cell>
          <cell r="J391">
            <v>0</v>
          </cell>
        </row>
        <row r="392">
          <cell r="D392">
            <v>50000</v>
          </cell>
          <cell r="G392">
            <v>0</v>
          </cell>
          <cell r="J392">
            <v>0</v>
          </cell>
        </row>
        <row r="393">
          <cell r="D393">
            <v>50000</v>
          </cell>
          <cell r="G393">
            <v>0</v>
          </cell>
          <cell r="J393">
            <v>50000</v>
          </cell>
        </row>
        <row r="397">
          <cell r="D397">
            <v>0</v>
          </cell>
          <cell r="G397">
            <v>0</v>
          </cell>
          <cell r="J397">
            <v>0</v>
          </cell>
        </row>
        <row r="398">
          <cell r="D398">
            <v>0</v>
          </cell>
          <cell r="G398">
            <v>0</v>
          </cell>
          <cell r="J398">
            <v>0</v>
          </cell>
        </row>
        <row r="399">
          <cell r="D399">
            <v>500000</v>
          </cell>
          <cell r="G399">
            <v>0</v>
          </cell>
          <cell r="J399">
            <v>400000</v>
          </cell>
        </row>
        <row r="400">
          <cell r="D400">
            <v>50000</v>
          </cell>
          <cell r="G400">
            <v>0</v>
          </cell>
          <cell r="J400">
            <v>200000</v>
          </cell>
        </row>
        <row r="401">
          <cell r="D401">
            <v>0</v>
          </cell>
          <cell r="G401">
            <v>0</v>
          </cell>
          <cell r="J401">
            <v>0</v>
          </cell>
        </row>
        <row r="412">
          <cell r="D412">
            <v>11049280</v>
          </cell>
          <cell r="G412">
            <v>7861300</v>
          </cell>
          <cell r="J412">
            <v>11434960</v>
          </cell>
        </row>
        <row r="413">
          <cell r="D413">
            <v>19800</v>
          </cell>
          <cell r="G413">
            <v>10357.333333333332</v>
          </cell>
          <cell r="J413">
            <v>10800</v>
          </cell>
        </row>
        <row r="416">
          <cell r="D416">
            <v>9885550</v>
          </cell>
          <cell r="G416">
            <v>7729896</v>
          </cell>
          <cell r="J416">
            <v>9290280</v>
          </cell>
        </row>
        <row r="419">
          <cell r="D419">
            <v>1443120</v>
          </cell>
          <cell r="G419">
            <v>673160</v>
          </cell>
          <cell r="J419">
            <v>1331964</v>
          </cell>
        </row>
        <row r="420">
          <cell r="D420">
            <v>8970348</v>
          </cell>
          <cell r="G420">
            <v>4548198.666666667</v>
          </cell>
          <cell r="J420">
            <v>12435144</v>
          </cell>
        </row>
        <row r="421">
          <cell r="D421">
            <v>0</v>
          </cell>
          <cell r="G421">
            <v>0</v>
          </cell>
          <cell r="J421">
            <v>0</v>
          </cell>
        </row>
        <row r="422">
          <cell r="D422">
            <v>46008</v>
          </cell>
          <cell r="G422">
            <v>29556</v>
          </cell>
          <cell r="J422">
            <v>35208</v>
          </cell>
        </row>
        <row r="423">
          <cell r="D423">
            <v>3489138.3333333335</v>
          </cell>
          <cell r="G423">
            <v>1325960</v>
          </cell>
          <cell r="J423">
            <v>3454206.6666666665</v>
          </cell>
        </row>
        <row r="424">
          <cell r="D424">
            <v>936132</v>
          </cell>
          <cell r="G424">
            <v>621017.33333333337</v>
          </cell>
          <cell r="J424">
            <v>918132</v>
          </cell>
        </row>
        <row r="425">
          <cell r="D425">
            <v>0</v>
          </cell>
          <cell r="G425">
            <v>0</v>
          </cell>
          <cell r="J425">
            <v>0</v>
          </cell>
        </row>
        <row r="426">
          <cell r="D426">
            <v>150000</v>
          </cell>
          <cell r="G426">
            <v>142610.66666666669</v>
          </cell>
          <cell r="J426">
            <v>150000</v>
          </cell>
        </row>
        <row r="427">
          <cell r="D427">
            <v>0</v>
          </cell>
          <cell r="G427">
            <v>0</v>
          </cell>
          <cell r="J427">
            <v>0</v>
          </cell>
        </row>
        <row r="428">
          <cell r="D428">
            <v>0</v>
          </cell>
          <cell r="G428">
            <v>0</v>
          </cell>
          <cell r="J428">
            <v>0</v>
          </cell>
        </row>
        <row r="429">
          <cell r="D429">
            <v>0</v>
          </cell>
          <cell r="G429">
            <v>0</v>
          </cell>
          <cell r="J429">
            <v>0</v>
          </cell>
        </row>
        <row r="430">
          <cell r="D430">
            <v>1329030</v>
          </cell>
          <cell r="G430">
            <v>699380</v>
          </cell>
          <cell r="J430">
            <v>898020</v>
          </cell>
        </row>
        <row r="431">
          <cell r="D431">
            <v>0</v>
          </cell>
          <cell r="G431">
            <v>0</v>
          </cell>
          <cell r="J431">
            <v>0</v>
          </cell>
        </row>
        <row r="432">
          <cell r="D432">
            <v>0</v>
          </cell>
          <cell r="G432">
            <v>0</v>
          </cell>
          <cell r="J432">
            <v>0</v>
          </cell>
        </row>
        <row r="433">
          <cell r="D433">
            <v>0</v>
          </cell>
          <cell r="G433">
            <v>0</v>
          </cell>
          <cell r="J433">
            <v>0</v>
          </cell>
        </row>
        <row r="434">
          <cell r="D434">
            <v>3220380</v>
          </cell>
          <cell r="G434">
            <v>2251614.666666667</v>
          </cell>
          <cell r="J434">
            <v>3356004</v>
          </cell>
        </row>
        <row r="435">
          <cell r="D435">
            <v>2017704</v>
          </cell>
          <cell r="G435">
            <v>1410176</v>
          </cell>
          <cell r="J435">
            <v>2139288</v>
          </cell>
        </row>
        <row r="436">
          <cell r="D436">
            <v>2017704</v>
          </cell>
          <cell r="G436">
            <v>1410176</v>
          </cell>
          <cell r="J436">
            <v>2139288</v>
          </cell>
        </row>
        <row r="437">
          <cell r="D437">
            <v>6774726.5</v>
          </cell>
          <cell r="G437">
            <v>4861585.333333334</v>
          </cell>
          <cell r="J437">
            <v>6713279</v>
          </cell>
        </row>
        <row r="438">
          <cell r="D438">
            <v>0</v>
          </cell>
          <cell r="G438">
            <v>0</v>
          </cell>
          <cell r="J438">
            <v>4609562</v>
          </cell>
        </row>
        <row r="439">
          <cell r="D439">
            <v>0</v>
          </cell>
          <cell r="G439">
            <v>0</v>
          </cell>
          <cell r="J439">
            <v>0</v>
          </cell>
        </row>
        <row r="443">
          <cell r="D443">
            <v>165000</v>
          </cell>
          <cell r="G443">
            <v>156300</v>
          </cell>
          <cell r="J443">
            <v>165000</v>
          </cell>
        </row>
        <row r="444">
          <cell r="D444">
            <v>200000</v>
          </cell>
          <cell r="G444">
            <v>200000</v>
          </cell>
          <cell r="J444">
            <v>200000</v>
          </cell>
        </row>
        <row r="445">
          <cell r="D445">
            <v>0</v>
          </cell>
          <cell r="G445">
            <v>0</v>
          </cell>
          <cell r="J445">
            <v>0</v>
          </cell>
        </row>
        <row r="446">
          <cell r="D446">
            <v>400000</v>
          </cell>
          <cell r="G446">
            <v>400000</v>
          </cell>
          <cell r="J446">
            <v>500000</v>
          </cell>
        </row>
        <row r="447">
          <cell r="D447">
            <v>0</v>
          </cell>
          <cell r="G447">
            <v>0</v>
          </cell>
          <cell r="J447">
            <v>0</v>
          </cell>
        </row>
        <row r="448">
          <cell r="D448">
            <v>560000</v>
          </cell>
          <cell r="G448">
            <v>560000</v>
          </cell>
          <cell r="J448">
            <v>600000</v>
          </cell>
        </row>
        <row r="449">
          <cell r="D449">
            <v>0</v>
          </cell>
          <cell r="G449">
            <v>0</v>
          </cell>
          <cell r="J449">
            <v>0</v>
          </cell>
        </row>
        <row r="453">
          <cell r="D453">
            <v>750000</v>
          </cell>
          <cell r="G453">
            <v>250000</v>
          </cell>
          <cell r="J453">
            <v>1000000</v>
          </cell>
        </row>
        <row r="454">
          <cell r="D454">
            <v>150000</v>
          </cell>
          <cell r="G454">
            <v>50000</v>
          </cell>
          <cell r="J454">
            <v>250000</v>
          </cell>
        </row>
        <row r="455">
          <cell r="D455">
            <v>100000</v>
          </cell>
          <cell r="G455">
            <v>123000</v>
          </cell>
          <cell r="J455">
            <v>150000</v>
          </cell>
        </row>
        <row r="456">
          <cell r="D456">
            <v>120000</v>
          </cell>
          <cell r="G456">
            <v>120000</v>
          </cell>
          <cell r="J456">
            <v>120000</v>
          </cell>
        </row>
        <row r="457">
          <cell r="D457">
            <v>1000000</v>
          </cell>
          <cell r="G457">
            <v>1000000</v>
          </cell>
          <cell r="J457">
            <v>1200000</v>
          </cell>
        </row>
        <row r="458">
          <cell r="D458">
            <v>80000</v>
          </cell>
          <cell r="G458">
            <v>56000</v>
          </cell>
          <cell r="J458">
            <v>80000</v>
          </cell>
        </row>
        <row r="459">
          <cell r="D459">
            <v>30000</v>
          </cell>
          <cell r="G459">
            <v>20000</v>
          </cell>
          <cell r="J459">
            <v>35000</v>
          </cell>
        </row>
        <row r="460">
          <cell r="D460">
            <v>2000000</v>
          </cell>
          <cell r="G460">
            <v>1700000</v>
          </cell>
          <cell r="J460">
            <v>2000000</v>
          </cell>
        </row>
        <row r="461">
          <cell r="D461">
            <v>40000</v>
          </cell>
          <cell r="G461">
            <v>20000</v>
          </cell>
          <cell r="J461">
            <v>50000</v>
          </cell>
        </row>
        <row r="462">
          <cell r="D462">
            <v>10000</v>
          </cell>
          <cell r="G462">
            <v>1475</v>
          </cell>
          <cell r="J462">
            <v>60000</v>
          </cell>
        </row>
        <row r="463">
          <cell r="D463">
            <v>0</v>
          </cell>
          <cell r="G463">
            <v>0</v>
          </cell>
          <cell r="J463">
            <v>0</v>
          </cell>
        </row>
        <row r="464">
          <cell r="D464">
            <v>5000</v>
          </cell>
          <cell r="G464">
            <v>0</v>
          </cell>
          <cell r="J464">
            <v>6000</v>
          </cell>
        </row>
        <row r="465">
          <cell r="D465">
            <v>100000</v>
          </cell>
          <cell r="G465">
            <v>50000</v>
          </cell>
          <cell r="J465">
            <v>150000</v>
          </cell>
        </row>
        <row r="469">
          <cell r="D469">
            <v>7000000</v>
          </cell>
          <cell r="G469">
            <v>546600</v>
          </cell>
          <cell r="J469">
            <v>4000000</v>
          </cell>
        </row>
        <row r="470">
          <cell r="D470">
            <v>500000</v>
          </cell>
          <cell r="G470">
            <v>110000</v>
          </cell>
          <cell r="J470">
            <v>300000</v>
          </cell>
        </row>
        <row r="472">
          <cell r="D472">
            <v>30000</v>
          </cell>
          <cell r="G472">
            <v>0</v>
          </cell>
          <cell r="J472">
            <v>170000</v>
          </cell>
        </row>
        <row r="473">
          <cell r="D473">
            <v>20000</v>
          </cell>
          <cell r="G473">
            <v>0</v>
          </cell>
          <cell r="J473">
            <v>50000</v>
          </cell>
        </row>
        <row r="475">
          <cell r="D475">
            <v>300000</v>
          </cell>
          <cell r="G475">
            <v>0</v>
          </cell>
          <cell r="J475">
            <v>500000</v>
          </cell>
        </row>
        <row r="476">
          <cell r="D476">
            <v>150000</v>
          </cell>
          <cell r="G476">
            <v>0</v>
          </cell>
          <cell r="J476">
            <v>250000</v>
          </cell>
        </row>
        <row r="478">
          <cell r="D478">
            <v>50000</v>
          </cell>
          <cell r="G478">
            <v>0</v>
          </cell>
          <cell r="J478">
            <v>50000</v>
          </cell>
        </row>
        <row r="479">
          <cell r="D479">
            <v>30000</v>
          </cell>
          <cell r="G479">
            <v>0</v>
          </cell>
          <cell r="J479">
            <v>30000</v>
          </cell>
        </row>
        <row r="487">
          <cell r="D487">
            <v>0</v>
          </cell>
          <cell r="G487">
            <v>0</v>
          </cell>
          <cell r="J487">
            <v>0</v>
          </cell>
        </row>
        <row r="492">
          <cell r="D492">
            <v>700000</v>
          </cell>
          <cell r="G492">
            <v>200000</v>
          </cell>
          <cell r="J492">
            <v>500000</v>
          </cell>
        </row>
        <row r="493">
          <cell r="D493">
            <v>50000</v>
          </cell>
          <cell r="G493">
            <v>0</v>
          </cell>
          <cell r="J493">
            <v>100000</v>
          </cell>
        </row>
        <row r="494">
          <cell r="D494">
            <v>60000</v>
          </cell>
          <cell r="G494">
            <v>30000</v>
          </cell>
          <cell r="J494">
            <v>150000</v>
          </cell>
        </row>
        <row r="495">
          <cell r="D495">
            <v>50000</v>
          </cell>
          <cell r="G495">
            <v>20000</v>
          </cell>
          <cell r="J495">
            <v>100000</v>
          </cell>
        </row>
        <row r="496">
          <cell r="D496">
            <v>2000000</v>
          </cell>
          <cell r="G496">
            <v>700000</v>
          </cell>
          <cell r="J496">
            <v>2000000</v>
          </cell>
        </row>
        <row r="499">
          <cell r="D499">
            <v>30000</v>
          </cell>
          <cell r="G499">
            <v>10000</v>
          </cell>
          <cell r="J499">
            <v>50000</v>
          </cell>
        </row>
        <row r="500">
          <cell r="D500">
            <v>900000</v>
          </cell>
          <cell r="G500">
            <v>743416</v>
          </cell>
          <cell r="J500">
            <v>1100000</v>
          </cell>
        </row>
        <row r="503">
          <cell r="D503">
            <v>40000</v>
          </cell>
          <cell r="G503">
            <v>3000</v>
          </cell>
          <cell r="J503">
            <v>45000</v>
          </cell>
        </row>
        <row r="504">
          <cell r="D504">
            <v>80000</v>
          </cell>
          <cell r="G504">
            <v>62000</v>
          </cell>
          <cell r="J504">
            <v>120000</v>
          </cell>
        </row>
        <row r="507">
          <cell r="D507">
            <v>900000</v>
          </cell>
          <cell r="G507">
            <v>700000</v>
          </cell>
          <cell r="J507">
            <v>825000</v>
          </cell>
        </row>
        <row r="508">
          <cell r="D508">
            <v>10000</v>
          </cell>
          <cell r="G508">
            <v>10000</v>
          </cell>
          <cell r="J508">
            <v>200000</v>
          </cell>
        </row>
        <row r="509">
          <cell r="D509">
            <v>10000</v>
          </cell>
          <cell r="G509">
            <v>0</v>
          </cell>
          <cell r="J509">
            <v>10000</v>
          </cell>
        </row>
        <row r="510">
          <cell r="D510">
            <v>10000</v>
          </cell>
          <cell r="G510">
            <v>12780</v>
          </cell>
          <cell r="J510">
            <v>30000</v>
          </cell>
        </row>
        <row r="511">
          <cell r="D511">
            <v>0</v>
          </cell>
          <cell r="G511">
            <v>0</v>
          </cell>
          <cell r="J511">
            <v>0</v>
          </cell>
        </row>
        <row r="512">
          <cell r="D512">
            <v>40000</v>
          </cell>
          <cell r="G512">
            <v>40000</v>
          </cell>
          <cell r="J512">
            <v>50000</v>
          </cell>
        </row>
        <row r="513">
          <cell r="D513">
            <v>60000</v>
          </cell>
          <cell r="G513">
            <v>163074</v>
          </cell>
          <cell r="J513">
            <v>150000</v>
          </cell>
        </row>
        <row r="514">
          <cell r="D514">
            <v>100000</v>
          </cell>
          <cell r="G514">
            <v>0</v>
          </cell>
          <cell r="J514">
            <v>200000</v>
          </cell>
        </row>
        <row r="515">
          <cell r="D515">
            <v>150000</v>
          </cell>
          <cell r="G515">
            <v>22750</v>
          </cell>
          <cell r="J515">
            <v>300000</v>
          </cell>
        </row>
        <row r="516">
          <cell r="D516">
            <v>100000</v>
          </cell>
          <cell r="G516">
            <v>120000</v>
          </cell>
          <cell r="J516">
            <v>200000</v>
          </cell>
        </row>
        <row r="517">
          <cell r="D517">
            <v>0</v>
          </cell>
          <cell r="G517">
            <v>0</v>
          </cell>
          <cell r="J517">
            <v>0</v>
          </cell>
        </row>
        <row r="518">
          <cell r="D518">
            <v>0</v>
          </cell>
          <cell r="G518">
            <v>0</v>
          </cell>
          <cell r="J518">
            <v>0</v>
          </cell>
        </row>
        <row r="519">
          <cell r="D519">
            <v>50000</v>
          </cell>
          <cell r="G519">
            <v>0</v>
          </cell>
          <cell r="J519">
            <v>50000</v>
          </cell>
        </row>
        <row r="520">
          <cell r="D520">
            <v>200000</v>
          </cell>
          <cell r="G520">
            <v>48000</v>
          </cell>
          <cell r="J520">
            <v>350000</v>
          </cell>
        </row>
        <row r="524">
          <cell r="D524">
            <v>0</v>
          </cell>
          <cell r="G524">
            <v>0</v>
          </cell>
          <cell r="J524">
            <v>0</v>
          </cell>
        </row>
        <row r="525">
          <cell r="D525">
            <v>200000</v>
          </cell>
          <cell r="G525">
            <v>0</v>
          </cell>
          <cell r="J525">
            <v>950000</v>
          </cell>
        </row>
        <row r="526">
          <cell r="D526">
            <v>300000</v>
          </cell>
          <cell r="G526">
            <v>0</v>
          </cell>
          <cell r="J526">
            <v>300000</v>
          </cell>
        </row>
        <row r="527">
          <cell r="D527">
            <v>150000</v>
          </cell>
          <cell r="G527">
            <v>0</v>
          </cell>
          <cell r="J527">
            <v>150000</v>
          </cell>
        </row>
        <row r="528">
          <cell r="D528">
            <v>10000000</v>
          </cell>
          <cell r="G528">
            <v>0</v>
          </cell>
          <cell r="J528">
            <v>0</v>
          </cell>
        </row>
        <row r="529">
          <cell r="D529">
            <v>7500000</v>
          </cell>
          <cell r="G529">
            <v>0</v>
          </cell>
          <cell r="J529">
            <v>10000000</v>
          </cell>
        </row>
        <row r="540">
          <cell r="D540">
            <v>4636720</v>
          </cell>
          <cell r="G540">
            <v>3540105.333333333</v>
          </cell>
          <cell r="J540">
            <v>5682220</v>
          </cell>
        </row>
        <row r="541">
          <cell r="D541">
            <v>3600</v>
          </cell>
          <cell r="G541">
            <v>0</v>
          </cell>
          <cell r="J541">
            <v>0</v>
          </cell>
        </row>
        <row r="544">
          <cell r="D544">
            <v>3546000</v>
          </cell>
          <cell r="G544">
            <v>3593232</v>
          </cell>
          <cell r="J544">
            <v>4271470</v>
          </cell>
        </row>
        <row r="547">
          <cell r="D547">
            <v>564588</v>
          </cell>
          <cell r="G547">
            <v>371618.66666666669</v>
          </cell>
          <cell r="J547">
            <v>654468</v>
          </cell>
        </row>
        <row r="548">
          <cell r="D548">
            <v>3376470</v>
          </cell>
          <cell r="G548">
            <v>2180877.3333333335</v>
          </cell>
          <cell r="J548">
            <v>5972214</v>
          </cell>
        </row>
        <row r="549">
          <cell r="D549">
            <v>0</v>
          </cell>
          <cell r="G549">
            <v>0</v>
          </cell>
          <cell r="J549">
            <v>0</v>
          </cell>
        </row>
        <row r="550">
          <cell r="D550">
            <v>22104</v>
          </cell>
          <cell r="G550">
            <v>22104</v>
          </cell>
          <cell r="J550">
            <v>23904</v>
          </cell>
        </row>
        <row r="551">
          <cell r="D551">
            <v>1363786.6666666667</v>
          </cell>
          <cell r="G551">
            <v>521310</v>
          </cell>
          <cell r="J551">
            <v>1658948.3333333333</v>
          </cell>
        </row>
        <row r="552">
          <cell r="D552">
            <v>362820</v>
          </cell>
          <cell r="G552">
            <v>291693.33333333331</v>
          </cell>
          <cell r="J552">
            <v>420984</v>
          </cell>
        </row>
        <row r="553">
          <cell r="D553">
            <v>0</v>
          </cell>
          <cell r="G553">
            <v>0</v>
          </cell>
          <cell r="J553">
            <v>0</v>
          </cell>
        </row>
        <row r="554">
          <cell r="D554">
            <v>120000</v>
          </cell>
          <cell r="G554">
            <v>58925.333333333328</v>
          </cell>
          <cell r="J554">
            <v>240000</v>
          </cell>
        </row>
        <row r="555">
          <cell r="D555">
            <v>0</v>
          </cell>
          <cell r="G555">
            <v>0</v>
          </cell>
          <cell r="J555">
            <v>0</v>
          </cell>
        </row>
        <row r="556">
          <cell r="D556">
            <v>0</v>
          </cell>
          <cell r="G556">
            <v>0</v>
          </cell>
          <cell r="J556">
            <v>0</v>
          </cell>
        </row>
        <row r="557">
          <cell r="D557">
            <v>0</v>
          </cell>
          <cell r="G557">
            <v>0</v>
          </cell>
          <cell r="J557">
            <v>0</v>
          </cell>
        </row>
        <row r="558">
          <cell r="D558">
            <v>518770</v>
          </cell>
          <cell r="G558">
            <v>517253.33333333337</v>
          </cell>
          <cell r="J558">
            <v>1123370</v>
          </cell>
        </row>
        <row r="559">
          <cell r="D559">
            <v>0</v>
          </cell>
          <cell r="G559">
            <v>0</v>
          </cell>
          <cell r="J559">
            <v>0</v>
          </cell>
        </row>
        <row r="560">
          <cell r="D560">
            <v>0</v>
          </cell>
          <cell r="G560">
            <v>0</v>
          </cell>
          <cell r="J560">
            <v>0</v>
          </cell>
        </row>
        <row r="561">
          <cell r="D561">
            <v>0</v>
          </cell>
          <cell r="G561">
            <v>0</v>
          </cell>
          <cell r="J561">
            <v>0</v>
          </cell>
        </row>
        <row r="562">
          <cell r="D562">
            <v>1243128</v>
          </cell>
          <cell r="G562">
            <v>997140</v>
          </cell>
          <cell r="J562">
            <v>1643088</v>
          </cell>
        </row>
        <row r="563">
          <cell r="D563">
            <v>770352</v>
          </cell>
          <cell r="G563">
            <v>621294.66666666663</v>
          </cell>
          <cell r="J563">
            <v>1034784</v>
          </cell>
        </row>
        <row r="564">
          <cell r="D564">
            <v>770352</v>
          </cell>
          <cell r="G564">
            <v>621294.66666666663</v>
          </cell>
          <cell r="J564">
            <v>1034784</v>
          </cell>
        </row>
        <row r="565">
          <cell r="D565">
            <v>2632116</v>
          </cell>
          <cell r="G565">
            <v>2161660</v>
          </cell>
          <cell r="J565">
            <v>3230874</v>
          </cell>
        </row>
        <row r="566">
          <cell r="D566">
            <v>0</v>
          </cell>
          <cell r="G566">
            <v>0</v>
          </cell>
          <cell r="J566">
            <v>2204311.5</v>
          </cell>
        </row>
        <row r="567">
          <cell r="D567">
            <v>0</v>
          </cell>
          <cell r="G567">
            <v>0</v>
          </cell>
          <cell r="J567">
            <v>0</v>
          </cell>
        </row>
        <row r="571">
          <cell r="D571">
            <v>75300</v>
          </cell>
          <cell r="G571">
            <v>77645.333333333328</v>
          </cell>
          <cell r="J571">
            <v>80300</v>
          </cell>
        </row>
        <row r="572">
          <cell r="D572">
            <v>50000</v>
          </cell>
          <cell r="G572">
            <v>83430</v>
          </cell>
          <cell r="J572">
            <v>150000</v>
          </cell>
        </row>
        <row r="573">
          <cell r="D573">
            <v>0</v>
          </cell>
          <cell r="G573">
            <v>0</v>
          </cell>
          <cell r="J573">
            <v>0</v>
          </cell>
        </row>
        <row r="574">
          <cell r="D574">
            <v>100000</v>
          </cell>
          <cell r="G574">
            <v>100000</v>
          </cell>
          <cell r="J574">
            <v>254210</v>
          </cell>
        </row>
        <row r="575">
          <cell r="D575">
            <v>0</v>
          </cell>
          <cell r="G575">
            <v>0</v>
          </cell>
          <cell r="J575">
            <v>0</v>
          </cell>
        </row>
        <row r="576">
          <cell r="D576">
            <v>213500</v>
          </cell>
          <cell r="G576">
            <v>213500</v>
          </cell>
          <cell r="J576">
            <v>2235000</v>
          </cell>
        </row>
        <row r="577">
          <cell r="D577">
            <v>0</v>
          </cell>
          <cell r="G577">
            <v>0</v>
          </cell>
          <cell r="J577">
            <v>0</v>
          </cell>
        </row>
        <row r="581">
          <cell r="D581">
            <v>500000</v>
          </cell>
          <cell r="G581">
            <v>369500</v>
          </cell>
          <cell r="J581">
            <v>600000</v>
          </cell>
        </row>
        <row r="582">
          <cell r="D582">
            <v>100000</v>
          </cell>
          <cell r="G582">
            <v>50000</v>
          </cell>
          <cell r="J582">
            <v>150000</v>
          </cell>
        </row>
        <row r="583">
          <cell r="D583">
            <v>150000</v>
          </cell>
          <cell r="G583">
            <v>98000</v>
          </cell>
          <cell r="J583">
            <v>150000</v>
          </cell>
        </row>
        <row r="584">
          <cell r="D584">
            <v>100000</v>
          </cell>
          <cell r="G584">
            <v>100000</v>
          </cell>
          <cell r="J584">
            <v>100000</v>
          </cell>
        </row>
        <row r="585">
          <cell r="D585">
            <v>600000</v>
          </cell>
          <cell r="G585">
            <v>932320</v>
          </cell>
          <cell r="J585">
            <v>1000000</v>
          </cell>
        </row>
        <row r="586">
          <cell r="D586">
            <v>10000</v>
          </cell>
          <cell r="G586">
            <v>10000</v>
          </cell>
          <cell r="J586">
            <v>10000</v>
          </cell>
        </row>
        <row r="587">
          <cell r="D587">
            <v>25000</v>
          </cell>
          <cell r="G587">
            <v>15000</v>
          </cell>
          <cell r="J587">
            <v>30000</v>
          </cell>
        </row>
        <row r="588">
          <cell r="D588">
            <v>2000000</v>
          </cell>
          <cell r="G588">
            <v>1400000</v>
          </cell>
          <cell r="J588">
            <v>1500000</v>
          </cell>
        </row>
        <row r="589">
          <cell r="D589">
            <v>35000</v>
          </cell>
          <cell r="G589">
            <v>35000</v>
          </cell>
          <cell r="J589">
            <v>50000</v>
          </cell>
        </row>
        <row r="590">
          <cell r="D590">
            <v>50000</v>
          </cell>
          <cell r="G590">
            <v>0</v>
          </cell>
          <cell r="J590">
            <v>60000</v>
          </cell>
        </row>
        <row r="591">
          <cell r="D591">
            <v>5000000</v>
          </cell>
          <cell r="G591">
            <v>0</v>
          </cell>
          <cell r="J591">
            <v>4000000</v>
          </cell>
        </row>
        <row r="592">
          <cell r="D592">
            <v>15000</v>
          </cell>
          <cell r="G592">
            <v>0</v>
          </cell>
          <cell r="J592">
            <v>15000</v>
          </cell>
        </row>
        <row r="593">
          <cell r="D593">
            <v>100000</v>
          </cell>
          <cell r="G593">
            <v>10000</v>
          </cell>
          <cell r="J593">
            <v>100000</v>
          </cell>
        </row>
        <row r="597">
          <cell r="D597">
            <v>50000</v>
          </cell>
          <cell r="G597">
            <v>0</v>
          </cell>
          <cell r="J597">
            <v>50000</v>
          </cell>
        </row>
        <row r="598">
          <cell r="D598">
            <v>20000</v>
          </cell>
          <cell r="G598">
            <v>0</v>
          </cell>
          <cell r="J598">
            <v>20000</v>
          </cell>
        </row>
        <row r="600">
          <cell r="D600">
            <v>50000</v>
          </cell>
          <cell r="G600">
            <v>0</v>
          </cell>
          <cell r="J600">
            <v>50000</v>
          </cell>
        </row>
        <row r="601">
          <cell r="D601">
            <v>20000</v>
          </cell>
          <cell r="G601">
            <v>0</v>
          </cell>
          <cell r="J601">
            <v>20000</v>
          </cell>
        </row>
        <row r="609">
          <cell r="D609">
            <v>0</v>
          </cell>
          <cell r="G609">
            <v>0</v>
          </cell>
          <cell r="J609">
            <v>0</v>
          </cell>
        </row>
        <row r="614">
          <cell r="D614">
            <v>50000</v>
          </cell>
          <cell r="G614">
            <v>60300</v>
          </cell>
          <cell r="J614">
            <v>100000</v>
          </cell>
        </row>
        <row r="615">
          <cell r="D615">
            <v>30000</v>
          </cell>
          <cell r="G615">
            <v>0</v>
          </cell>
          <cell r="J615">
            <v>30000</v>
          </cell>
        </row>
        <row r="616">
          <cell r="D616">
            <v>20000</v>
          </cell>
          <cell r="G616">
            <v>0</v>
          </cell>
          <cell r="J616">
            <v>50000</v>
          </cell>
        </row>
        <row r="617">
          <cell r="D617">
            <v>30000</v>
          </cell>
          <cell r="G617">
            <v>0</v>
          </cell>
          <cell r="J617">
            <v>30000</v>
          </cell>
        </row>
        <row r="618">
          <cell r="D618">
            <v>1000000</v>
          </cell>
          <cell r="G618">
            <v>0</v>
          </cell>
          <cell r="J618">
            <v>1000000</v>
          </cell>
        </row>
        <row r="621">
          <cell r="D621">
            <v>30000</v>
          </cell>
          <cell r="G621">
            <v>30000</v>
          </cell>
          <cell r="J621">
            <v>100000</v>
          </cell>
        </row>
        <row r="622">
          <cell r="D622">
            <v>350000</v>
          </cell>
          <cell r="G622">
            <v>250000</v>
          </cell>
          <cell r="J622">
            <v>350000</v>
          </cell>
        </row>
        <row r="625">
          <cell r="D625">
            <v>10000</v>
          </cell>
          <cell r="G625">
            <v>5200</v>
          </cell>
          <cell r="J625">
            <v>10000</v>
          </cell>
        </row>
        <row r="626">
          <cell r="D626">
            <v>60000</v>
          </cell>
          <cell r="G626">
            <v>29640</v>
          </cell>
          <cell r="J626">
            <v>70000</v>
          </cell>
        </row>
        <row r="629">
          <cell r="D629">
            <v>1000000</v>
          </cell>
          <cell r="G629">
            <v>400000</v>
          </cell>
          <cell r="J629">
            <v>1125000</v>
          </cell>
        </row>
        <row r="630">
          <cell r="D630">
            <v>15000</v>
          </cell>
          <cell r="G630">
            <v>11000</v>
          </cell>
          <cell r="J630">
            <v>15000</v>
          </cell>
        </row>
        <row r="631">
          <cell r="D631">
            <v>1000</v>
          </cell>
          <cell r="G631">
            <v>0</v>
          </cell>
          <cell r="J631">
            <v>0</v>
          </cell>
        </row>
        <row r="632">
          <cell r="D632">
            <v>5000</v>
          </cell>
          <cell r="G632">
            <v>0</v>
          </cell>
          <cell r="J632">
            <v>0</v>
          </cell>
        </row>
        <row r="633">
          <cell r="D633">
            <v>0</v>
          </cell>
          <cell r="G633">
            <v>0</v>
          </cell>
          <cell r="J633">
            <v>0</v>
          </cell>
        </row>
        <row r="634">
          <cell r="D634">
            <v>0</v>
          </cell>
          <cell r="G634">
            <v>11610</v>
          </cell>
          <cell r="J634">
            <v>15000</v>
          </cell>
        </row>
        <row r="635">
          <cell r="D635">
            <v>10000</v>
          </cell>
          <cell r="G635">
            <v>5000</v>
          </cell>
          <cell r="J635">
            <v>20000</v>
          </cell>
        </row>
        <row r="636">
          <cell r="D636">
            <v>0</v>
          </cell>
          <cell r="G636">
            <v>0</v>
          </cell>
          <cell r="J636">
            <v>0</v>
          </cell>
        </row>
        <row r="637">
          <cell r="D637">
            <v>150000</v>
          </cell>
          <cell r="G637">
            <v>12000</v>
          </cell>
          <cell r="J637">
            <v>50000</v>
          </cell>
        </row>
        <row r="638">
          <cell r="D638">
            <v>0</v>
          </cell>
          <cell r="G638">
            <v>0</v>
          </cell>
          <cell r="J638">
            <v>0</v>
          </cell>
        </row>
        <row r="639">
          <cell r="D639">
            <v>5000</v>
          </cell>
          <cell r="G639">
            <v>0</v>
          </cell>
          <cell r="J639">
            <v>500000</v>
          </cell>
        </row>
        <row r="640">
          <cell r="D640">
            <v>0</v>
          </cell>
          <cell r="G640">
            <v>0</v>
          </cell>
          <cell r="J640">
            <v>0</v>
          </cell>
        </row>
        <row r="641">
          <cell r="D641">
            <v>60000</v>
          </cell>
          <cell r="G641">
            <v>60000</v>
          </cell>
          <cell r="J641">
            <v>60000</v>
          </cell>
        </row>
        <row r="642">
          <cell r="D642">
            <v>50000</v>
          </cell>
          <cell r="G642">
            <v>33000</v>
          </cell>
          <cell r="J642">
            <v>80000</v>
          </cell>
        </row>
        <row r="646">
          <cell r="D646">
            <v>0</v>
          </cell>
          <cell r="G646">
            <v>0</v>
          </cell>
          <cell r="J646">
            <v>10000000</v>
          </cell>
        </row>
        <row r="647">
          <cell r="D647">
            <v>150000</v>
          </cell>
          <cell r="G647">
            <v>0</v>
          </cell>
          <cell r="J647">
            <v>200000</v>
          </cell>
        </row>
        <row r="648">
          <cell r="D648">
            <v>150000</v>
          </cell>
          <cell r="G648">
            <v>40000</v>
          </cell>
          <cell r="J648">
            <v>250000</v>
          </cell>
        </row>
        <row r="649">
          <cell r="D649">
            <v>200000</v>
          </cell>
          <cell r="G649">
            <v>0</v>
          </cell>
          <cell r="J649">
            <v>500000</v>
          </cell>
        </row>
        <row r="650">
          <cell r="D650">
            <v>4000000</v>
          </cell>
          <cell r="G650">
            <v>0</v>
          </cell>
          <cell r="J650">
            <v>1000000</v>
          </cell>
        </row>
        <row r="651">
          <cell r="D651">
            <v>2000000</v>
          </cell>
          <cell r="G651">
            <v>0</v>
          </cell>
          <cell r="J651">
            <v>3000000</v>
          </cell>
        </row>
        <row r="662">
          <cell r="D662">
            <v>0</v>
          </cell>
          <cell r="G662">
            <v>0</v>
          </cell>
          <cell r="J662">
            <v>0</v>
          </cell>
        </row>
        <row r="663">
          <cell r="D663">
            <v>0</v>
          </cell>
          <cell r="G663">
            <v>0</v>
          </cell>
          <cell r="J663">
            <v>0</v>
          </cell>
        </row>
        <row r="666">
          <cell r="D666">
            <v>0</v>
          </cell>
          <cell r="G666">
            <v>0</v>
          </cell>
          <cell r="J666">
            <v>0</v>
          </cell>
        </row>
        <row r="669">
          <cell r="D669">
            <v>0</v>
          </cell>
          <cell r="G669">
            <v>0</v>
          </cell>
          <cell r="J669">
            <v>0</v>
          </cell>
        </row>
        <row r="670">
          <cell r="D670">
            <v>0</v>
          </cell>
          <cell r="G670">
            <v>0</v>
          </cell>
          <cell r="J670">
            <v>0</v>
          </cell>
        </row>
        <row r="671">
          <cell r="D671">
            <v>0</v>
          </cell>
          <cell r="G671">
            <v>0</v>
          </cell>
          <cell r="J671">
            <v>0</v>
          </cell>
        </row>
        <row r="672">
          <cell r="D672">
            <v>0</v>
          </cell>
          <cell r="G672">
            <v>0</v>
          </cell>
          <cell r="J672">
            <v>0</v>
          </cell>
        </row>
        <row r="673">
          <cell r="D673">
            <v>0</v>
          </cell>
          <cell r="G673">
            <v>0</v>
          </cell>
          <cell r="J673">
            <v>0</v>
          </cell>
        </row>
        <row r="674">
          <cell r="D674">
            <v>0</v>
          </cell>
          <cell r="G674">
            <v>0</v>
          </cell>
          <cell r="J674">
            <v>0</v>
          </cell>
        </row>
        <row r="675">
          <cell r="D675">
            <v>0</v>
          </cell>
          <cell r="G675">
            <v>0</v>
          </cell>
          <cell r="J675">
            <v>0</v>
          </cell>
        </row>
        <row r="676">
          <cell r="D676">
            <v>0</v>
          </cell>
          <cell r="G676">
            <v>0</v>
          </cell>
          <cell r="J676">
            <v>0</v>
          </cell>
        </row>
        <row r="677">
          <cell r="D677">
            <v>0</v>
          </cell>
          <cell r="G677">
            <v>0</v>
          </cell>
          <cell r="J677">
            <v>0</v>
          </cell>
        </row>
        <row r="678">
          <cell r="D678">
            <v>0</v>
          </cell>
          <cell r="G678">
            <v>0</v>
          </cell>
          <cell r="J678">
            <v>0</v>
          </cell>
        </row>
        <row r="679">
          <cell r="D679">
            <v>0</v>
          </cell>
          <cell r="G679">
            <v>0</v>
          </cell>
          <cell r="J679">
            <v>0</v>
          </cell>
        </row>
        <row r="680">
          <cell r="D680">
            <v>0</v>
          </cell>
          <cell r="G680">
            <v>0</v>
          </cell>
          <cell r="J680">
            <v>0</v>
          </cell>
        </row>
        <row r="681">
          <cell r="D681">
            <v>0</v>
          </cell>
          <cell r="G681">
            <v>0</v>
          </cell>
          <cell r="J681">
            <v>0</v>
          </cell>
        </row>
        <row r="682">
          <cell r="D682">
            <v>0</v>
          </cell>
          <cell r="G682">
            <v>0</v>
          </cell>
          <cell r="J682">
            <v>0</v>
          </cell>
        </row>
        <row r="683">
          <cell r="D683">
            <v>0</v>
          </cell>
          <cell r="G683">
            <v>0</v>
          </cell>
          <cell r="J683">
            <v>0</v>
          </cell>
        </row>
        <row r="684">
          <cell r="D684">
            <v>0</v>
          </cell>
          <cell r="G684">
            <v>0</v>
          </cell>
          <cell r="J684">
            <v>0</v>
          </cell>
        </row>
        <row r="685">
          <cell r="D685">
            <v>0</v>
          </cell>
          <cell r="G685">
            <v>0</v>
          </cell>
          <cell r="J685">
            <v>0</v>
          </cell>
        </row>
        <row r="686">
          <cell r="D686">
            <v>0</v>
          </cell>
          <cell r="G686">
            <v>0</v>
          </cell>
          <cell r="J686">
            <v>0</v>
          </cell>
        </row>
        <row r="687">
          <cell r="D687">
            <v>0</v>
          </cell>
          <cell r="G687">
            <v>0</v>
          </cell>
          <cell r="J687">
            <v>0</v>
          </cell>
        </row>
        <row r="688">
          <cell r="D688">
            <v>0</v>
          </cell>
          <cell r="G688">
            <v>0</v>
          </cell>
          <cell r="J688">
            <v>0</v>
          </cell>
        </row>
        <row r="689">
          <cell r="D689">
            <v>0</v>
          </cell>
          <cell r="G689">
            <v>0</v>
          </cell>
          <cell r="J689">
            <v>0</v>
          </cell>
        </row>
        <row r="693">
          <cell r="D693">
            <v>0</v>
          </cell>
          <cell r="G693">
            <v>0</v>
          </cell>
          <cell r="J693">
            <v>0</v>
          </cell>
        </row>
        <row r="694">
          <cell r="D694">
            <v>0</v>
          </cell>
          <cell r="G694">
            <v>0</v>
          </cell>
          <cell r="J694">
            <v>0</v>
          </cell>
        </row>
        <row r="695">
          <cell r="D695">
            <v>0</v>
          </cell>
          <cell r="G695">
            <v>0</v>
          </cell>
          <cell r="J695">
            <v>0</v>
          </cell>
        </row>
        <row r="696">
          <cell r="D696">
            <v>0</v>
          </cell>
          <cell r="G696">
            <v>0</v>
          </cell>
          <cell r="J696">
            <v>0</v>
          </cell>
        </row>
        <row r="697">
          <cell r="D697">
            <v>0</v>
          </cell>
          <cell r="G697">
            <v>0</v>
          </cell>
          <cell r="J697">
            <v>0</v>
          </cell>
        </row>
        <row r="698">
          <cell r="D698">
            <v>0</v>
          </cell>
          <cell r="G698">
            <v>0</v>
          </cell>
          <cell r="J698">
            <v>0</v>
          </cell>
        </row>
        <row r="699">
          <cell r="D699">
            <v>0</v>
          </cell>
          <cell r="G699">
            <v>0</v>
          </cell>
          <cell r="J699">
            <v>0</v>
          </cell>
        </row>
        <row r="703">
          <cell r="D703">
            <v>0</v>
          </cell>
          <cell r="G703">
            <v>0</v>
          </cell>
          <cell r="J703">
            <v>0</v>
          </cell>
        </row>
        <row r="704">
          <cell r="D704">
            <v>0</v>
          </cell>
          <cell r="G704">
            <v>0</v>
          </cell>
          <cell r="J704">
            <v>0</v>
          </cell>
        </row>
        <row r="705">
          <cell r="D705">
            <v>0</v>
          </cell>
          <cell r="G705">
            <v>0</v>
          </cell>
          <cell r="J705">
            <v>0</v>
          </cell>
        </row>
        <row r="706">
          <cell r="D706">
            <v>0</v>
          </cell>
          <cell r="G706">
            <v>0</v>
          </cell>
          <cell r="J706">
            <v>0</v>
          </cell>
        </row>
        <row r="707">
          <cell r="D707">
            <v>0</v>
          </cell>
          <cell r="G707">
            <v>0</v>
          </cell>
          <cell r="J707">
            <v>0</v>
          </cell>
        </row>
        <row r="708">
          <cell r="D708">
            <v>0</v>
          </cell>
          <cell r="G708">
            <v>0</v>
          </cell>
          <cell r="J708">
            <v>0</v>
          </cell>
        </row>
        <row r="709">
          <cell r="D709">
            <v>0</v>
          </cell>
          <cell r="G709">
            <v>0</v>
          </cell>
          <cell r="J709">
            <v>0</v>
          </cell>
        </row>
        <row r="710">
          <cell r="D710">
            <v>0</v>
          </cell>
          <cell r="G710">
            <v>0</v>
          </cell>
          <cell r="J710">
            <v>0</v>
          </cell>
        </row>
        <row r="711">
          <cell r="D711">
            <v>0</v>
          </cell>
          <cell r="G711">
            <v>0</v>
          </cell>
          <cell r="J711">
            <v>0</v>
          </cell>
        </row>
        <row r="712">
          <cell r="D712">
            <v>0</v>
          </cell>
          <cell r="G712">
            <v>0</v>
          </cell>
          <cell r="J712">
            <v>0</v>
          </cell>
        </row>
        <row r="713">
          <cell r="D713">
            <v>0</v>
          </cell>
          <cell r="G713">
            <v>0</v>
          </cell>
          <cell r="J713">
            <v>0</v>
          </cell>
        </row>
        <row r="714">
          <cell r="D714">
            <v>0</v>
          </cell>
          <cell r="G714">
            <v>0</v>
          </cell>
          <cell r="J714">
            <v>0</v>
          </cell>
        </row>
        <row r="715">
          <cell r="D715">
            <v>0</v>
          </cell>
          <cell r="G715">
            <v>0</v>
          </cell>
          <cell r="J715">
            <v>0</v>
          </cell>
        </row>
        <row r="719">
          <cell r="D719">
            <v>0</v>
          </cell>
          <cell r="G719">
            <v>0</v>
          </cell>
          <cell r="J719">
            <v>0</v>
          </cell>
        </row>
        <row r="720">
          <cell r="D720">
            <v>0</v>
          </cell>
          <cell r="G720">
            <v>0</v>
          </cell>
          <cell r="J720">
            <v>0</v>
          </cell>
        </row>
        <row r="722">
          <cell r="D722">
            <v>0</v>
          </cell>
          <cell r="G722">
            <v>0</v>
          </cell>
          <cell r="J722">
            <v>0</v>
          </cell>
        </row>
        <row r="723">
          <cell r="D723">
            <v>0</v>
          </cell>
          <cell r="G723">
            <v>0</v>
          </cell>
          <cell r="J723">
            <v>0</v>
          </cell>
        </row>
        <row r="731">
          <cell r="D731">
            <v>0</v>
          </cell>
          <cell r="G731">
            <v>0</v>
          </cell>
          <cell r="J731">
            <v>0</v>
          </cell>
        </row>
        <row r="736">
          <cell r="D736">
            <v>0</v>
          </cell>
          <cell r="G736">
            <v>0</v>
          </cell>
          <cell r="J736">
            <v>0</v>
          </cell>
        </row>
        <row r="737">
          <cell r="D737">
            <v>0</v>
          </cell>
          <cell r="G737">
            <v>0</v>
          </cell>
          <cell r="J737">
            <v>0</v>
          </cell>
        </row>
        <row r="738">
          <cell r="D738">
            <v>0</v>
          </cell>
          <cell r="G738">
            <v>0</v>
          </cell>
          <cell r="J738">
            <v>0</v>
          </cell>
        </row>
        <row r="739">
          <cell r="D739">
            <v>0</v>
          </cell>
          <cell r="G739">
            <v>0</v>
          </cell>
          <cell r="J739">
            <v>0</v>
          </cell>
        </row>
        <row r="740">
          <cell r="D740">
            <v>0</v>
          </cell>
          <cell r="G740">
            <v>0</v>
          </cell>
          <cell r="J740">
            <v>0</v>
          </cell>
        </row>
        <row r="743">
          <cell r="D743">
            <v>0</v>
          </cell>
        </row>
        <row r="744">
          <cell r="D744">
            <v>0</v>
          </cell>
        </row>
        <row r="747">
          <cell r="D747">
            <v>0</v>
          </cell>
          <cell r="G747">
            <v>0</v>
          </cell>
          <cell r="J747">
            <v>0</v>
          </cell>
        </row>
        <row r="748">
          <cell r="D748">
            <v>0</v>
          </cell>
          <cell r="G748">
            <v>0</v>
          </cell>
          <cell r="J748">
            <v>0</v>
          </cell>
        </row>
        <row r="751">
          <cell r="D751">
            <v>0</v>
          </cell>
          <cell r="G751">
            <v>0</v>
          </cell>
          <cell r="J751">
            <v>0</v>
          </cell>
        </row>
        <row r="752">
          <cell r="D752">
            <v>0</v>
          </cell>
          <cell r="G752">
            <v>0</v>
          </cell>
          <cell r="J752">
            <v>0</v>
          </cell>
        </row>
        <row r="753">
          <cell r="D753">
            <v>0</v>
          </cell>
          <cell r="G753">
            <v>0</v>
          </cell>
          <cell r="J753">
            <v>0</v>
          </cell>
        </row>
        <row r="754">
          <cell r="D754">
            <v>0</v>
          </cell>
          <cell r="G754">
            <v>0</v>
          </cell>
          <cell r="J754">
            <v>0</v>
          </cell>
        </row>
        <row r="755">
          <cell r="D755">
            <v>0</v>
          </cell>
          <cell r="G755">
            <v>0</v>
          </cell>
          <cell r="J755">
            <v>0</v>
          </cell>
        </row>
        <row r="756">
          <cell r="D756">
            <v>0</v>
          </cell>
          <cell r="G756">
            <v>0</v>
          </cell>
          <cell r="J756">
            <v>0</v>
          </cell>
        </row>
        <row r="757">
          <cell r="D757">
            <v>0</v>
          </cell>
          <cell r="G757">
            <v>0</v>
          </cell>
          <cell r="J757">
            <v>0</v>
          </cell>
        </row>
        <row r="758">
          <cell r="D758">
            <v>0</v>
          </cell>
          <cell r="G758">
            <v>0</v>
          </cell>
          <cell r="J758">
            <v>0</v>
          </cell>
        </row>
        <row r="759">
          <cell r="D759">
            <v>0</v>
          </cell>
          <cell r="G759">
            <v>0</v>
          </cell>
          <cell r="J759">
            <v>0</v>
          </cell>
        </row>
        <row r="760">
          <cell r="D760">
            <v>0</v>
          </cell>
          <cell r="G760">
            <v>0</v>
          </cell>
          <cell r="J760">
            <v>0</v>
          </cell>
        </row>
        <row r="761">
          <cell r="D761">
            <v>0</v>
          </cell>
          <cell r="G761">
            <v>0</v>
          </cell>
          <cell r="J761">
            <v>0</v>
          </cell>
        </row>
        <row r="762">
          <cell r="D762">
            <v>0</v>
          </cell>
          <cell r="G762">
            <v>0</v>
          </cell>
          <cell r="J762">
            <v>0</v>
          </cell>
        </row>
        <row r="763">
          <cell r="D763">
            <v>0</v>
          </cell>
          <cell r="G763">
            <v>0</v>
          </cell>
          <cell r="J763">
            <v>0</v>
          </cell>
        </row>
        <row r="764">
          <cell r="D764">
            <v>0</v>
          </cell>
          <cell r="G764">
            <v>0</v>
          </cell>
          <cell r="J764">
            <v>0</v>
          </cell>
        </row>
        <row r="768">
          <cell r="D768">
            <v>0</v>
          </cell>
          <cell r="G768">
            <v>0</v>
          </cell>
          <cell r="J768">
            <v>0</v>
          </cell>
        </row>
        <row r="769">
          <cell r="D769">
            <v>0</v>
          </cell>
          <cell r="G769">
            <v>0</v>
          </cell>
          <cell r="J769">
            <v>0</v>
          </cell>
        </row>
        <row r="770">
          <cell r="D770">
            <v>0</v>
          </cell>
          <cell r="G770">
            <v>0</v>
          </cell>
          <cell r="J770">
            <v>0</v>
          </cell>
        </row>
        <row r="771">
          <cell r="D771">
            <v>0</v>
          </cell>
          <cell r="G771">
            <v>0</v>
          </cell>
          <cell r="J771">
            <v>0</v>
          </cell>
        </row>
        <row r="772">
          <cell r="D772">
            <v>0</v>
          </cell>
          <cell r="G772">
            <v>0</v>
          </cell>
          <cell r="J772">
            <v>0</v>
          </cell>
        </row>
        <row r="784">
          <cell r="D784">
            <v>3739740</v>
          </cell>
          <cell r="G784">
            <v>1827400</v>
          </cell>
          <cell r="J784">
            <v>4437720</v>
          </cell>
        </row>
        <row r="785">
          <cell r="D785">
            <v>0</v>
          </cell>
          <cell r="G785">
            <v>0</v>
          </cell>
          <cell r="J785">
            <v>17496</v>
          </cell>
        </row>
        <row r="788">
          <cell r="D788">
            <v>5264610</v>
          </cell>
          <cell r="G788">
            <v>4575967</v>
          </cell>
          <cell r="J788">
            <v>4379210</v>
          </cell>
        </row>
        <row r="791">
          <cell r="D791">
            <v>618900</v>
          </cell>
          <cell r="G791">
            <v>375801</v>
          </cell>
          <cell r="J791">
            <v>614100</v>
          </cell>
        </row>
        <row r="792">
          <cell r="D792">
            <v>3799680</v>
          </cell>
          <cell r="G792">
            <v>2312369</v>
          </cell>
          <cell r="J792">
            <v>5290158</v>
          </cell>
        </row>
        <row r="793">
          <cell r="D793">
            <v>0</v>
          </cell>
          <cell r="G793">
            <v>0</v>
          </cell>
          <cell r="J793">
            <v>0</v>
          </cell>
        </row>
        <row r="794">
          <cell r="D794">
            <v>18252</v>
          </cell>
          <cell r="G794">
            <v>17543</v>
          </cell>
          <cell r="J794">
            <v>20052</v>
          </cell>
        </row>
        <row r="795">
          <cell r="D795">
            <v>1500725</v>
          </cell>
          <cell r="G795">
            <v>502230</v>
          </cell>
          <cell r="J795">
            <v>1469488.3333333333</v>
          </cell>
        </row>
        <row r="796">
          <cell r="D796">
            <v>434820</v>
          </cell>
          <cell r="G796">
            <v>279245</v>
          </cell>
          <cell r="J796">
            <v>400164</v>
          </cell>
        </row>
        <row r="797">
          <cell r="D797">
            <v>0</v>
          </cell>
          <cell r="G797">
            <v>0</v>
          </cell>
          <cell r="J797">
            <v>0</v>
          </cell>
        </row>
        <row r="798">
          <cell r="D798">
            <v>0</v>
          </cell>
          <cell r="G798">
            <v>0</v>
          </cell>
          <cell r="J798">
            <v>0</v>
          </cell>
        </row>
        <row r="799">
          <cell r="D799">
            <v>0</v>
          </cell>
          <cell r="G799">
            <v>0</v>
          </cell>
          <cell r="J799">
            <v>0</v>
          </cell>
        </row>
        <row r="800">
          <cell r="D800">
            <v>0</v>
          </cell>
          <cell r="G800">
            <v>0</v>
          </cell>
          <cell r="J800">
            <v>0</v>
          </cell>
        </row>
        <row r="801">
          <cell r="D801">
            <v>0</v>
          </cell>
          <cell r="G801">
            <v>0</v>
          </cell>
          <cell r="J801">
            <v>0</v>
          </cell>
        </row>
        <row r="802">
          <cell r="D802">
            <v>0</v>
          </cell>
          <cell r="G802">
            <v>811013</v>
          </cell>
          <cell r="J802">
            <v>440010</v>
          </cell>
        </row>
        <row r="803">
          <cell r="D803">
            <v>0</v>
          </cell>
          <cell r="G803">
            <v>0</v>
          </cell>
          <cell r="J803">
            <v>0</v>
          </cell>
        </row>
        <row r="804">
          <cell r="D804">
            <v>0</v>
          </cell>
          <cell r="G804">
            <v>0</v>
          </cell>
          <cell r="J804">
            <v>0</v>
          </cell>
        </row>
        <row r="805">
          <cell r="D805">
            <v>0</v>
          </cell>
          <cell r="G805">
            <v>0</v>
          </cell>
          <cell r="J805">
            <v>0</v>
          </cell>
        </row>
        <row r="806">
          <cell r="D806">
            <v>1378032</v>
          </cell>
          <cell r="G806">
            <v>842218</v>
          </cell>
          <cell r="J806">
            <v>1265419</v>
          </cell>
        </row>
        <row r="807">
          <cell r="D807">
            <v>851484</v>
          </cell>
          <cell r="G807">
            <v>947397</v>
          </cell>
          <cell r="J807">
            <v>894684</v>
          </cell>
        </row>
        <row r="808">
          <cell r="D808">
            <v>851484</v>
          </cell>
          <cell r="G808">
            <v>666177</v>
          </cell>
          <cell r="J808">
            <v>894684</v>
          </cell>
        </row>
        <row r="809">
          <cell r="D809">
            <v>2964535.5</v>
          </cell>
          <cell r="G809">
            <v>1686781</v>
          </cell>
          <cell r="J809">
            <v>2864040</v>
          </cell>
        </row>
        <row r="810">
          <cell r="D810">
            <v>0</v>
          </cell>
          <cell r="G810">
            <v>0</v>
          </cell>
          <cell r="J810">
            <v>1982346.5</v>
          </cell>
        </row>
        <row r="811">
          <cell r="D811">
            <v>0</v>
          </cell>
          <cell r="G811">
            <v>0</v>
          </cell>
          <cell r="J811">
            <v>0</v>
          </cell>
        </row>
        <row r="815">
          <cell r="D815">
            <v>100000</v>
          </cell>
          <cell r="G815">
            <v>100000</v>
          </cell>
          <cell r="J815">
            <v>100000</v>
          </cell>
        </row>
        <row r="816">
          <cell r="D816">
            <v>50000</v>
          </cell>
          <cell r="G816">
            <v>100000</v>
          </cell>
          <cell r="J816">
            <v>150000</v>
          </cell>
        </row>
        <row r="817">
          <cell r="D817">
            <v>0</v>
          </cell>
          <cell r="G817">
            <v>0</v>
          </cell>
          <cell r="J817">
            <v>0</v>
          </cell>
        </row>
        <row r="818">
          <cell r="D818">
            <v>190000</v>
          </cell>
          <cell r="G818">
            <v>175631</v>
          </cell>
          <cell r="J818">
            <v>250000</v>
          </cell>
        </row>
        <row r="819">
          <cell r="D819">
            <v>0</v>
          </cell>
          <cell r="G819">
            <v>0</v>
          </cell>
          <cell r="J819">
            <v>0</v>
          </cell>
        </row>
        <row r="820">
          <cell r="D820">
            <v>0</v>
          </cell>
          <cell r="G820">
            <v>0</v>
          </cell>
          <cell r="J820">
            <v>230000</v>
          </cell>
        </row>
        <row r="821">
          <cell r="D821">
            <v>0</v>
          </cell>
          <cell r="G821">
            <v>0</v>
          </cell>
          <cell r="J821">
            <v>0</v>
          </cell>
        </row>
        <row r="825">
          <cell r="D825">
            <v>450000</v>
          </cell>
          <cell r="G825">
            <v>460528</v>
          </cell>
          <cell r="J825">
            <v>700000</v>
          </cell>
        </row>
        <row r="826">
          <cell r="D826">
            <v>125000</v>
          </cell>
          <cell r="G826">
            <v>63445</v>
          </cell>
          <cell r="J826">
            <v>150000</v>
          </cell>
        </row>
        <row r="827">
          <cell r="D827">
            <v>40000</v>
          </cell>
          <cell r="G827">
            <v>30000</v>
          </cell>
          <cell r="J827">
            <v>50000</v>
          </cell>
        </row>
        <row r="828">
          <cell r="D828">
            <v>125000</v>
          </cell>
          <cell r="G828">
            <v>127070</v>
          </cell>
          <cell r="J828">
            <v>150000</v>
          </cell>
        </row>
        <row r="829">
          <cell r="D829">
            <v>0</v>
          </cell>
          <cell r="G829">
            <v>30000</v>
          </cell>
          <cell r="J829">
            <v>35000</v>
          </cell>
        </row>
        <row r="830">
          <cell r="D830">
            <v>0</v>
          </cell>
          <cell r="G830">
            <v>0</v>
          </cell>
          <cell r="J830">
            <v>0</v>
          </cell>
        </row>
        <row r="831">
          <cell r="D831">
            <v>10000</v>
          </cell>
          <cell r="G831">
            <v>10000</v>
          </cell>
          <cell r="J831">
            <v>10000</v>
          </cell>
        </row>
        <row r="832">
          <cell r="D832">
            <v>300000</v>
          </cell>
          <cell r="G832">
            <v>491585</v>
          </cell>
          <cell r="J832">
            <v>500000</v>
          </cell>
        </row>
        <row r="833">
          <cell r="D833">
            <v>15000</v>
          </cell>
          <cell r="G833">
            <v>15000</v>
          </cell>
          <cell r="J833">
            <v>20000</v>
          </cell>
        </row>
        <row r="834">
          <cell r="D834">
            <v>5000</v>
          </cell>
          <cell r="G834">
            <v>0</v>
          </cell>
          <cell r="J834">
            <v>60000</v>
          </cell>
        </row>
        <row r="835">
          <cell r="D835">
            <v>0</v>
          </cell>
          <cell r="G835">
            <v>0</v>
          </cell>
          <cell r="J835">
            <v>0</v>
          </cell>
        </row>
        <row r="836">
          <cell r="D836">
            <v>5000</v>
          </cell>
          <cell r="G836">
            <v>0</v>
          </cell>
          <cell r="J836">
            <v>10000</v>
          </cell>
        </row>
        <row r="837">
          <cell r="D837">
            <v>20000</v>
          </cell>
          <cell r="G837">
            <v>0</v>
          </cell>
          <cell r="J837">
            <v>20000</v>
          </cell>
        </row>
        <row r="841">
          <cell r="D841">
            <v>0</v>
          </cell>
          <cell r="G841">
            <v>0</v>
          </cell>
          <cell r="J841">
            <v>0</v>
          </cell>
        </row>
        <row r="842">
          <cell r="D842">
            <v>0</v>
          </cell>
          <cell r="G842">
            <v>0</v>
          </cell>
          <cell r="J842">
            <v>0</v>
          </cell>
        </row>
        <row r="844">
          <cell r="D844">
            <v>0</v>
          </cell>
          <cell r="G844">
            <v>0</v>
          </cell>
          <cell r="J844">
            <v>0</v>
          </cell>
        </row>
        <row r="845">
          <cell r="D845">
            <v>0</v>
          </cell>
          <cell r="G845">
            <v>0</v>
          </cell>
          <cell r="J845">
            <v>0</v>
          </cell>
        </row>
        <row r="847">
          <cell r="D847">
            <v>30000</v>
          </cell>
          <cell r="G847">
            <v>0</v>
          </cell>
          <cell r="J847">
            <v>0</v>
          </cell>
        </row>
        <row r="848">
          <cell r="D848">
            <v>20000</v>
          </cell>
          <cell r="G848">
            <v>0</v>
          </cell>
          <cell r="J848">
            <v>0</v>
          </cell>
        </row>
        <row r="856">
          <cell r="D856">
            <v>0</v>
          </cell>
          <cell r="G856">
            <v>0</v>
          </cell>
          <cell r="J856">
            <v>0</v>
          </cell>
        </row>
        <row r="861">
          <cell r="D861">
            <v>300000</v>
          </cell>
          <cell r="G861">
            <v>116595</v>
          </cell>
          <cell r="J861">
            <v>300000</v>
          </cell>
        </row>
        <row r="862">
          <cell r="D862">
            <v>10000</v>
          </cell>
          <cell r="G862">
            <v>15000</v>
          </cell>
          <cell r="J862">
            <v>50000</v>
          </cell>
        </row>
        <row r="863">
          <cell r="D863">
            <v>10000</v>
          </cell>
          <cell r="G863">
            <v>15000</v>
          </cell>
          <cell r="J863">
            <v>25000</v>
          </cell>
        </row>
        <row r="864">
          <cell r="D864">
            <v>50000</v>
          </cell>
          <cell r="G864">
            <v>20000</v>
          </cell>
          <cell r="J864">
            <v>25000</v>
          </cell>
        </row>
        <row r="865">
          <cell r="D865">
            <v>100000</v>
          </cell>
          <cell r="G865">
            <v>0</v>
          </cell>
          <cell r="J865">
            <v>100000</v>
          </cell>
        </row>
        <row r="868">
          <cell r="D868">
            <v>20000</v>
          </cell>
          <cell r="G868">
            <v>9847</v>
          </cell>
          <cell r="J868">
            <v>100000</v>
          </cell>
        </row>
        <row r="869">
          <cell r="D869">
            <v>800000</v>
          </cell>
          <cell r="G869">
            <v>411541</v>
          </cell>
          <cell r="J869">
            <v>800000</v>
          </cell>
        </row>
        <row r="872">
          <cell r="D872">
            <v>10000</v>
          </cell>
          <cell r="G872">
            <v>10000</v>
          </cell>
          <cell r="J872">
            <v>10000</v>
          </cell>
        </row>
        <row r="873">
          <cell r="D873">
            <v>50000</v>
          </cell>
          <cell r="G873">
            <v>42460</v>
          </cell>
          <cell r="J873">
            <v>70000</v>
          </cell>
        </row>
        <row r="876">
          <cell r="D876">
            <v>350000</v>
          </cell>
          <cell r="G876">
            <v>528611</v>
          </cell>
          <cell r="J876">
            <v>675000</v>
          </cell>
        </row>
        <row r="877">
          <cell r="D877">
            <v>100000</v>
          </cell>
          <cell r="G877">
            <v>0</v>
          </cell>
          <cell r="J877">
            <v>20000</v>
          </cell>
        </row>
        <row r="878">
          <cell r="D878">
            <v>0</v>
          </cell>
          <cell r="G878">
            <v>0</v>
          </cell>
          <cell r="J878">
            <v>0</v>
          </cell>
        </row>
        <row r="879">
          <cell r="D879">
            <v>0</v>
          </cell>
          <cell r="G879">
            <v>0</v>
          </cell>
          <cell r="J879">
            <v>10000</v>
          </cell>
        </row>
        <row r="880">
          <cell r="D880">
            <v>15000</v>
          </cell>
          <cell r="G880">
            <v>10000</v>
          </cell>
          <cell r="J880">
            <v>25000</v>
          </cell>
        </row>
        <row r="881">
          <cell r="D881">
            <v>10000</v>
          </cell>
          <cell r="G881">
            <v>9340</v>
          </cell>
          <cell r="J881">
            <v>10000</v>
          </cell>
        </row>
        <row r="882">
          <cell r="D882">
            <v>0</v>
          </cell>
          <cell r="G882">
            <v>0</v>
          </cell>
          <cell r="J882">
            <v>10000</v>
          </cell>
        </row>
        <row r="883">
          <cell r="D883">
            <v>10000</v>
          </cell>
          <cell r="G883">
            <v>0</v>
          </cell>
          <cell r="J883">
            <v>20000</v>
          </cell>
        </row>
        <row r="884">
          <cell r="D884">
            <v>125000</v>
          </cell>
          <cell r="G884">
            <v>0</v>
          </cell>
          <cell r="J884">
            <v>100000</v>
          </cell>
        </row>
        <row r="885">
          <cell r="D885">
            <v>0</v>
          </cell>
          <cell r="G885">
            <v>0</v>
          </cell>
          <cell r="J885">
            <v>0</v>
          </cell>
        </row>
        <row r="886">
          <cell r="D886">
            <v>0</v>
          </cell>
          <cell r="G886">
            <v>0</v>
          </cell>
          <cell r="J886">
            <v>0</v>
          </cell>
        </row>
        <row r="887">
          <cell r="D887">
            <v>0</v>
          </cell>
          <cell r="G887">
            <v>0</v>
          </cell>
          <cell r="J887">
            <v>0</v>
          </cell>
        </row>
        <row r="888">
          <cell r="D888">
            <v>0</v>
          </cell>
          <cell r="G888">
            <v>0</v>
          </cell>
          <cell r="J888">
            <v>0</v>
          </cell>
        </row>
        <row r="889">
          <cell r="D889">
            <v>100000</v>
          </cell>
          <cell r="G889">
            <v>60000</v>
          </cell>
          <cell r="J889">
            <v>100000</v>
          </cell>
        </row>
        <row r="893">
          <cell r="D893">
            <v>0</v>
          </cell>
          <cell r="G893">
            <v>0</v>
          </cell>
          <cell r="J893">
            <v>0</v>
          </cell>
        </row>
        <row r="894">
          <cell r="D894">
            <v>100000</v>
          </cell>
          <cell r="G894">
            <v>0</v>
          </cell>
          <cell r="J894">
            <v>200000</v>
          </cell>
        </row>
        <row r="895">
          <cell r="D895">
            <v>300000</v>
          </cell>
          <cell r="G895">
            <v>0</v>
          </cell>
          <cell r="J895">
            <v>500000</v>
          </cell>
        </row>
        <row r="896">
          <cell r="D896">
            <v>100000</v>
          </cell>
          <cell r="G896">
            <v>25000</v>
          </cell>
          <cell r="J896">
            <v>500000</v>
          </cell>
        </row>
        <row r="897">
          <cell r="D897">
            <v>0</v>
          </cell>
          <cell r="G897">
            <v>0</v>
          </cell>
          <cell r="J897">
            <v>0</v>
          </cell>
        </row>
        <row r="898">
          <cell r="D898">
            <v>750000</v>
          </cell>
          <cell r="G898">
            <v>0</v>
          </cell>
          <cell r="J898">
            <v>3000000</v>
          </cell>
        </row>
        <row r="909">
          <cell r="D909">
            <v>3739740</v>
          </cell>
          <cell r="G909">
            <v>2032600</v>
          </cell>
          <cell r="J909">
            <v>2815680</v>
          </cell>
        </row>
        <row r="910">
          <cell r="D910">
            <v>0</v>
          </cell>
          <cell r="G910">
            <v>0</v>
          </cell>
          <cell r="J910">
            <v>0</v>
          </cell>
        </row>
        <row r="913">
          <cell r="D913">
            <v>4250000</v>
          </cell>
          <cell r="G913">
            <v>3009087</v>
          </cell>
          <cell r="J913">
            <v>3757200</v>
          </cell>
        </row>
        <row r="916">
          <cell r="D916">
            <v>594048</v>
          </cell>
          <cell r="G916">
            <v>309624</v>
          </cell>
          <cell r="J916">
            <v>478176</v>
          </cell>
        </row>
        <row r="917">
          <cell r="D917">
            <v>3678840</v>
          </cell>
          <cell r="G917">
            <v>1858824</v>
          </cell>
          <cell r="J917">
            <v>3943728</v>
          </cell>
        </row>
        <row r="918">
          <cell r="D918">
            <v>0</v>
          </cell>
          <cell r="G918">
            <v>0</v>
          </cell>
          <cell r="J918">
            <v>0</v>
          </cell>
        </row>
        <row r="919">
          <cell r="D919">
            <v>18000</v>
          </cell>
          <cell r="G919">
            <v>18000</v>
          </cell>
          <cell r="J919">
            <v>23652</v>
          </cell>
        </row>
        <row r="920">
          <cell r="D920">
            <v>1331623.3333333333</v>
          </cell>
          <cell r="G920">
            <v>419690</v>
          </cell>
          <cell r="J920">
            <v>1095480</v>
          </cell>
        </row>
        <row r="921">
          <cell r="D921">
            <v>416820</v>
          </cell>
          <cell r="G921">
            <v>224328</v>
          </cell>
          <cell r="J921">
            <v>376656</v>
          </cell>
        </row>
        <row r="922">
          <cell r="D922">
            <v>0</v>
          </cell>
          <cell r="G922">
            <v>0</v>
          </cell>
          <cell r="J922">
            <v>0</v>
          </cell>
        </row>
        <row r="923">
          <cell r="D923">
            <v>0</v>
          </cell>
          <cell r="G923">
            <v>0</v>
          </cell>
          <cell r="J923">
            <v>0</v>
          </cell>
        </row>
        <row r="924">
          <cell r="D924">
            <v>0</v>
          </cell>
          <cell r="G924">
            <v>0</v>
          </cell>
          <cell r="J924">
            <v>0</v>
          </cell>
        </row>
        <row r="925">
          <cell r="D925">
            <v>0</v>
          </cell>
          <cell r="G925">
            <v>0</v>
          </cell>
          <cell r="J925">
            <v>0</v>
          </cell>
        </row>
        <row r="926">
          <cell r="D926">
            <v>0</v>
          </cell>
          <cell r="G926">
            <v>0</v>
          </cell>
          <cell r="J926">
            <v>0</v>
          </cell>
        </row>
        <row r="927">
          <cell r="D927">
            <v>0</v>
          </cell>
          <cell r="G927">
            <v>335820</v>
          </cell>
          <cell r="J927">
            <v>0</v>
          </cell>
        </row>
        <row r="928">
          <cell r="D928">
            <v>0</v>
          </cell>
          <cell r="G928">
            <v>0</v>
          </cell>
          <cell r="J928">
            <v>0</v>
          </cell>
        </row>
        <row r="929">
          <cell r="D929">
            <v>0</v>
          </cell>
          <cell r="G929">
            <v>0</v>
          </cell>
          <cell r="J929">
            <v>0</v>
          </cell>
        </row>
        <row r="930">
          <cell r="D930">
            <v>0</v>
          </cell>
          <cell r="G930">
            <v>0</v>
          </cell>
          <cell r="J930">
            <v>0</v>
          </cell>
        </row>
        <row r="931">
          <cell r="D931">
            <v>1227804</v>
          </cell>
          <cell r="G931">
            <v>675375</v>
          </cell>
          <cell r="J931">
            <v>1228572</v>
          </cell>
        </row>
        <row r="932">
          <cell r="D932">
            <v>754104</v>
          </cell>
          <cell r="G932">
            <v>754513</v>
          </cell>
          <cell r="J932">
            <v>749700</v>
          </cell>
        </row>
        <row r="933">
          <cell r="D933">
            <v>754104</v>
          </cell>
          <cell r="G933">
            <v>534857</v>
          </cell>
          <cell r="J933">
            <v>749700</v>
          </cell>
        </row>
        <row r="934">
          <cell r="D934">
            <v>2609422</v>
          </cell>
          <cell r="G934">
            <v>1334041</v>
          </cell>
          <cell r="J934">
            <v>2244441</v>
          </cell>
        </row>
        <row r="935">
          <cell r="D935">
            <v>0</v>
          </cell>
          <cell r="G935">
            <v>0</v>
          </cell>
          <cell r="J935">
            <v>1502436</v>
          </cell>
        </row>
        <row r="936">
          <cell r="D936">
            <v>0</v>
          </cell>
          <cell r="G936">
            <v>0</v>
          </cell>
          <cell r="J936">
            <v>0</v>
          </cell>
        </row>
        <row r="940">
          <cell r="D940">
            <v>57000</v>
          </cell>
          <cell r="G940">
            <v>57000</v>
          </cell>
          <cell r="J940">
            <v>57000</v>
          </cell>
        </row>
        <row r="941">
          <cell r="D941">
            <v>50000</v>
          </cell>
          <cell r="G941">
            <v>100000</v>
          </cell>
          <cell r="J941">
            <v>150000</v>
          </cell>
        </row>
        <row r="942">
          <cell r="D942">
            <v>0</v>
          </cell>
          <cell r="G942">
            <v>0</v>
          </cell>
          <cell r="J942">
            <v>0</v>
          </cell>
        </row>
        <row r="943">
          <cell r="D943">
            <v>130000</v>
          </cell>
          <cell r="G943">
            <v>159650</v>
          </cell>
          <cell r="J943">
            <v>1700000</v>
          </cell>
        </row>
        <row r="944">
          <cell r="D944">
            <v>0</v>
          </cell>
          <cell r="G944">
            <v>0</v>
          </cell>
          <cell r="J944">
            <v>0</v>
          </cell>
        </row>
        <row r="945">
          <cell r="D945">
            <v>240000</v>
          </cell>
          <cell r="G945">
            <v>240000</v>
          </cell>
          <cell r="J945">
            <v>240000</v>
          </cell>
        </row>
        <row r="946">
          <cell r="D946">
            <v>0</v>
          </cell>
          <cell r="G946">
            <v>0</v>
          </cell>
          <cell r="J946">
            <v>0</v>
          </cell>
        </row>
        <row r="950">
          <cell r="D950">
            <v>400000</v>
          </cell>
          <cell r="G950">
            <v>440632</v>
          </cell>
          <cell r="J950">
            <v>600000</v>
          </cell>
        </row>
        <row r="951">
          <cell r="D951">
            <v>30000</v>
          </cell>
          <cell r="G951">
            <v>23845</v>
          </cell>
          <cell r="J951">
            <v>40000</v>
          </cell>
        </row>
        <row r="952">
          <cell r="D952">
            <v>5000</v>
          </cell>
          <cell r="G952">
            <v>0</v>
          </cell>
          <cell r="J952">
            <v>50000</v>
          </cell>
        </row>
        <row r="953">
          <cell r="D953">
            <v>75000</v>
          </cell>
          <cell r="G953">
            <v>77466</v>
          </cell>
          <cell r="J953">
            <v>100000</v>
          </cell>
        </row>
        <row r="954">
          <cell r="D954">
            <v>5000</v>
          </cell>
          <cell r="G954">
            <v>5000</v>
          </cell>
          <cell r="J954">
            <v>5000</v>
          </cell>
        </row>
        <row r="955">
          <cell r="D955">
            <v>20000</v>
          </cell>
          <cell r="G955">
            <v>10000</v>
          </cell>
          <cell r="J955">
            <v>20000</v>
          </cell>
        </row>
        <row r="956">
          <cell r="D956">
            <v>0</v>
          </cell>
          <cell r="G956">
            <v>25000</v>
          </cell>
          <cell r="J956">
            <v>30000</v>
          </cell>
        </row>
        <row r="957">
          <cell r="D957">
            <v>700000</v>
          </cell>
          <cell r="G957">
            <v>701809</v>
          </cell>
          <cell r="J957">
            <v>750000</v>
          </cell>
        </row>
        <row r="958">
          <cell r="D958">
            <v>20000</v>
          </cell>
          <cell r="G958">
            <v>28070</v>
          </cell>
          <cell r="J958">
            <v>30000</v>
          </cell>
        </row>
        <row r="959">
          <cell r="D959">
            <v>10000</v>
          </cell>
          <cell r="G959">
            <v>0</v>
          </cell>
          <cell r="J959">
            <v>60000</v>
          </cell>
        </row>
        <row r="960">
          <cell r="D960">
            <v>0</v>
          </cell>
          <cell r="G960">
            <v>0</v>
          </cell>
          <cell r="J960">
            <v>0</v>
          </cell>
        </row>
        <row r="961">
          <cell r="D961">
            <v>10000</v>
          </cell>
          <cell r="G961">
            <v>0</v>
          </cell>
          <cell r="J961">
            <v>10000</v>
          </cell>
        </row>
        <row r="962">
          <cell r="D962">
            <v>50000</v>
          </cell>
          <cell r="G962">
            <v>0</v>
          </cell>
          <cell r="J962">
            <v>50000</v>
          </cell>
        </row>
        <row r="966">
          <cell r="D966">
            <v>250000</v>
          </cell>
          <cell r="G966">
            <v>0</v>
          </cell>
          <cell r="J966">
            <v>0</v>
          </cell>
        </row>
        <row r="967">
          <cell r="D967">
            <v>250000</v>
          </cell>
          <cell r="G967">
            <v>0</v>
          </cell>
          <cell r="J967">
            <v>0</v>
          </cell>
        </row>
        <row r="969">
          <cell r="D969">
            <v>0</v>
          </cell>
          <cell r="G969">
            <v>0</v>
          </cell>
          <cell r="J969">
            <v>0</v>
          </cell>
        </row>
        <row r="970">
          <cell r="D970">
            <v>0</v>
          </cell>
          <cell r="G970">
            <v>0</v>
          </cell>
          <cell r="J970">
            <v>0</v>
          </cell>
        </row>
        <row r="972">
          <cell r="D972">
            <v>0</v>
          </cell>
          <cell r="G972">
            <v>0</v>
          </cell>
          <cell r="J972">
            <v>0</v>
          </cell>
        </row>
        <row r="973">
          <cell r="D973">
            <v>0</v>
          </cell>
          <cell r="G973">
            <v>0</v>
          </cell>
          <cell r="J973">
            <v>0</v>
          </cell>
        </row>
        <row r="981">
          <cell r="D981">
            <v>0</v>
          </cell>
          <cell r="G981">
            <v>0</v>
          </cell>
          <cell r="J981">
            <v>0</v>
          </cell>
        </row>
        <row r="986">
          <cell r="D986">
            <v>50000</v>
          </cell>
          <cell r="G986">
            <v>70000</v>
          </cell>
          <cell r="J986">
            <v>100000</v>
          </cell>
        </row>
        <row r="987">
          <cell r="D987">
            <v>25000</v>
          </cell>
          <cell r="G987">
            <v>25000</v>
          </cell>
          <cell r="J987">
            <v>100000</v>
          </cell>
        </row>
        <row r="988">
          <cell r="D988">
            <v>50000</v>
          </cell>
          <cell r="G988">
            <v>30000</v>
          </cell>
          <cell r="J988">
            <v>50000</v>
          </cell>
        </row>
        <row r="989">
          <cell r="D989">
            <v>50000</v>
          </cell>
          <cell r="G989">
            <v>24176</v>
          </cell>
          <cell r="J989">
            <v>50000</v>
          </cell>
        </row>
        <row r="990">
          <cell r="D990">
            <v>250000</v>
          </cell>
          <cell r="G990">
            <v>0</v>
          </cell>
          <cell r="J990">
            <v>250000</v>
          </cell>
        </row>
        <row r="993">
          <cell r="D993">
            <v>50000</v>
          </cell>
          <cell r="G993">
            <v>20000</v>
          </cell>
          <cell r="J993">
            <v>50000</v>
          </cell>
        </row>
        <row r="994">
          <cell r="D994">
            <v>200000</v>
          </cell>
          <cell r="G994">
            <v>150000</v>
          </cell>
          <cell r="J994">
            <v>200000</v>
          </cell>
        </row>
        <row r="997">
          <cell r="D997">
            <v>10000</v>
          </cell>
          <cell r="G997">
            <v>9120</v>
          </cell>
          <cell r="J997">
            <v>10000</v>
          </cell>
        </row>
        <row r="998">
          <cell r="D998">
            <v>60000</v>
          </cell>
          <cell r="G998">
            <v>53560</v>
          </cell>
          <cell r="J998">
            <v>100000</v>
          </cell>
        </row>
        <row r="1001">
          <cell r="D1001">
            <v>400000</v>
          </cell>
          <cell r="G1001">
            <v>327803</v>
          </cell>
          <cell r="J1001">
            <v>375000</v>
          </cell>
        </row>
        <row r="1002">
          <cell r="D1002">
            <v>15000</v>
          </cell>
          <cell r="G1002">
            <v>0</v>
          </cell>
          <cell r="J1002">
            <v>15000</v>
          </cell>
        </row>
        <row r="1003">
          <cell r="D1003">
            <v>0</v>
          </cell>
          <cell r="G1003">
            <v>0</v>
          </cell>
          <cell r="J1003">
            <v>0</v>
          </cell>
        </row>
        <row r="1004">
          <cell r="D1004">
            <v>8000</v>
          </cell>
          <cell r="G1004">
            <v>0</v>
          </cell>
          <cell r="J1004">
            <v>8000</v>
          </cell>
        </row>
        <row r="1005">
          <cell r="D1005">
            <v>15000</v>
          </cell>
          <cell r="G1005">
            <v>15000</v>
          </cell>
          <cell r="J1005">
            <v>15000</v>
          </cell>
        </row>
        <row r="1006">
          <cell r="D1006">
            <v>20000</v>
          </cell>
          <cell r="G1006">
            <v>4670</v>
          </cell>
          <cell r="J1006">
            <v>10000</v>
          </cell>
        </row>
        <row r="1007">
          <cell r="D1007">
            <v>10000</v>
          </cell>
          <cell r="G1007">
            <v>0</v>
          </cell>
          <cell r="J1007">
            <v>10000</v>
          </cell>
        </row>
        <row r="1008">
          <cell r="D1008">
            <v>0</v>
          </cell>
          <cell r="G1008">
            <v>0</v>
          </cell>
          <cell r="J1008">
            <v>20000</v>
          </cell>
        </row>
        <row r="1009">
          <cell r="D1009">
            <v>40000</v>
          </cell>
          <cell r="G1009">
            <v>0</v>
          </cell>
          <cell r="J1009">
            <v>100000</v>
          </cell>
        </row>
        <row r="1010">
          <cell r="D1010">
            <v>0</v>
          </cell>
          <cell r="G1010">
            <v>0</v>
          </cell>
          <cell r="J1010">
            <v>0</v>
          </cell>
        </row>
        <row r="1011">
          <cell r="D1011">
            <v>0</v>
          </cell>
          <cell r="G1011">
            <v>0</v>
          </cell>
          <cell r="J1011">
            <v>0</v>
          </cell>
        </row>
        <row r="1012">
          <cell r="D1012">
            <v>0</v>
          </cell>
          <cell r="G1012">
            <v>0</v>
          </cell>
          <cell r="J1012">
            <v>0</v>
          </cell>
        </row>
        <row r="1013">
          <cell r="D1013">
            <v>0</v>
          </cell>
          <cell r="G1013">
            <v>0</v>
          </cell>
          <cell r="J1013">
            <v>0</v>
          </cell>
        </row>
        <row r="1015">
          <cell r="D1015">
            <v>100000</v>
          </cell>
          <cell r="G1015">
            <v>58558</v>
          </cell>
          <cell r="J1015">
            <v>100000</v>
          </cell>
        </row>
        <row r="1019">
          <cell r="D1019">
            <v>0</v>
          </cell>
          <cell r="G1019">
            <v>0</v>
          </cell>
          <cell r="J1019">
            <v>10000000</v>
          </cell>
        </row>
        <row r="1020">
          <cell r="D1020">
            <v>100000</v>
          </cell>
          <cell r="G1020">
            <v>0</v>
          </cell>
          <cell r="J1020">
            <v>100000</v>
          </cell>
        </row>
        <row r="1021">
          <cell r="D1021">
            <v>100000</v>
          </cell>
          <cell r="G1021">
            <v>50000</v>
          </cell>
          <cell r="J1021">
            <v>100000</v>
          </cell>
        </row>
        <row r="1022">
          <cell r="D1022">
            <v>100000</v>
          </cell>
          <cell r="G1022">
            <v>0</v>
          </cell>
          <cell r="J1022">
            <v>100000</v>
          </cell>
        </row>
        <row r="1023">
          <cell r="D1023">
            <v>300000</v>
          </cell>
          <cell r="G1023">
            <v>0</v>
          </cell>
          <cell r="J1023">
            <v>300000</v>
          </cell>
        </row>
        <row r="1024">
          <cell r="D1024">
            <v>750000</v>
          </cell>
          <cell r="G1024">
            <v>0</v>
          </cell>
          <cell r="J1024">
            <v>3000000</v>
          </cell>
        </row>
        <row r="1035">
          <cell r="D1035">
            <v>4774260</v>
          </cell>
          <cell r="G1035">
            <v>3057120</v>
          </cell>
          <cell r="J1035">
            <v>4127400</v>
          </cell>
        </row>
        <row r="1036">
          <cell r="D1036">
            <v>5400</v>
          </cell>
          <cell r="G1036">
            <v>0</v>
          </cell>
          <cell r="J1036">
            <v>0</v>
          </cell>
        </row>
        <row r="1039">
          <cell r="D1039">
            <v>3804760</v>
          </cell>
          <cell r="G1039">
            <v>3795986.666666667</v>
          </cell>
          <cell r="J1039">
            <v>3849660</v>
          </cell>
        </row>
        <row r="1042">
          <cell r="D1042">
            <v>641460</v>
          </cell>
          <cell r="G1042">
            <v>475596</v>
          </cell>
          <cell r="J1042">
            <v>574212</v>
          </cell>
        </row>
        <row r="1043">
          <cell r="D1043">
            <v>3589314</v>
          </cell>
          <cell r="G1043">
            <v>2545616</v>
          </cell>
          <cell r="J1043">
            <v>4786236</v>
          </cell>
        </row>
        <row r="1044">
          <cell r="D1044">
            <v>0</v>
          </cell>
          <cell r="G1044">
            <v>0</v>
          </cell>
          <cell r="J1044">
            <v>0</v>
          </cell>
        </row>
        <row r="1045">
          <cell r="D1045">
            <v>1800</v>
          </cell>
          <cell r="G1045">
            <v>2800</v>
          </cell>
          <cell r="J1045">
            <v>1800</v>
          </cell>
        </row>
        <row r="1046">
          <cell r="D1046">
            <v>1429836.6666666667</v>
          </cell>
          <cell r="G1046">
            <v>1023880</v>
          </cell>
          <cell r="J1046">
            <v>1329510</v>
          </cell>
        </row>
        <row r="1047">
          <cell r="D1047">
            <v>407148</v>
          </cell>
          <cell r="G1047">
            <v>330656</v>
          </cell>
          <cell r="J1047">
            <v>366984</v>
          </cell>
        </row>
        <row r="1048">
          <cell r="D1048">
            <v>0</v>
          </cell>
          <cell r="G1048">
            <v>0</v>
          </cell>
          <cell r="J1048">
            <v>0</v>
          </cell>
        </row>
        <row r="1049">
          <cell r="D1049">
            <v>0</v>
          </cell>
          <cell r="G1049">
            <v>0</v>
          </cell>
          <cell r="J1049">
            <v>0</v>
          </cell>
        </row>
        <row r="1050">
          <cell r="D1050">
            <v>0</v>
          </cell>
          <cell r="G1050">
            <v>0</v>
          </cell>
          <cell r="J1050">
            <v>0</v>
          </cell>
        </row>
        <row r="1051">
          <cell r="D1051">
            <v>0</v>
          </cell>
          <cell r="G1051">
            <v>0</v>
          </cell>
          <cell r="J1051">
            <v>0</v>
          </cell>
        </row>
        <row r="1052">
          <cell r="D1052">
            <v>0</v>
          </cell>
          <cell r="G1052">
            <v>0</v>
          </cell>
          <cell r="J1052">
            <v>0</v>
          </cell>
        </row>
        <row r="1053">
          <cell r="D1053">
            <v>0</v>
          </cell>
          <cell r="G1053">
            <v>0</v>
          </cell>
          <cell r="J1053">
            <v>0</v>
          </cell>
        </row>
        <row r="1054">
          <cell r="D1054">
            <v>0</v>
          </cell>
          <cell r="G1054">
            <v>0</v>
          </cell>
          <cell r="J1054">
            <v>0</v>
          </cell>
        </row>
        <row r="1055">
          <cell r="D1055">
            <v>0</v>
          </cell>
          <cell r="G1055">
            <v>0</v>
          </cell>
          <cell r="J1055">
            <v>0</v>
          </cell>
        </row>
        <row r="1056">
          <cell r="D1056">
            <v>0</v>
          </cell>
          <cell r="G1056">
            <v>0</v>
          </cell>
          <cell r="J1056">
            <v>0</v>
          </cell>
        </row>
        <row r="1057">
          <cell r="D1057">
            <v>1285236</v>
          </cell>
          <cell r="G1057">
            <v>1011381.3333333334</v>
          </cell>
          <cell r="J1057">
            <v>1326120</v>
          </cell>
        </row>
        <row r="1058">
          <cell r="D1058">
            <v>800928</v>
          </cell>
          <cell r="G1058">
            <v>636454.66666666674</v>
          </cell>
          <cell r="J1058">
            <v>842820</v>
          </cell>
        </row>
        <row r="1059">
          <cell r="D1059">
            <v>800928</v>
          </cell>
          <cell r="G1059">
            <v>636454.66666666674</v>
          </cell>
          <cell r="J1059">
            <v>842820</v>
          </cell>
        </row>
        <row r="1060">
          <cell r="D1060">
            <v>2763944</v>
          </cell>
          <cell r="G1060">
            <v>2245784</v>
          </cell>
          <cell r="J1060">
            <v>2585601</v>
          </cell>
        </row>
        <row r="1061">
          <cell r="D1061">
            <v>0</v>
          </cell>
          <cell r="G1061">
            <v>0</v>
          </cell>
          <cell r="J1061">
            <v>1787895</v>
          </cell>
        </row>
        <row r="1062">
          <cell r="D1062">
            <v>0</v>
          </cell>
          <cell r="G1062">
            <v>0</v>
          </cell>
          <cell r="J1062">
            <v>0</v>
          </cell>
        </row>
        <row r="1066">
          <cell r="D1066">
            <v>67000</v>
          </cell>
          <cell r="G1066">
            <v>79725.333333333328</v>
          </cell>
          <cell r="J1066">
            <v>80000</v>
          </cell>
        </row>
        <row r="1067">
          <cell r="D1067">
            <v>500000</v>
          </cell>
          <cell r="G1067">
            <v>400000</v>
          </cell>
          <cell r="J1067">
            <v>400000</v>
          </cell>
        </row>
        <row r="1068">
          <cell r="D1068">
            <v>0</v>
          </cell>
          <cell r="G1068">
            <v>0</v>
          </cell>
          <cell r="J1068">
            <v>0</v>
          </cell>
        </row>
        <row r="1069">
          <cell r="D1069">
            <v>700000</v>
          </cell>
          <cell r="G1069">
            <v>300000</v>
          </cell>
          <cell r="J1069">
            <v>500000</v>
          </cell>
        </row>
        <row r="1070">
          <cell r="D1070">
            <v>0</v>
          </cell>
          <cell r="G1070">
            <v>0</v>
          </cell>
          <cell r="J1070">
            <v>0</v>
          </cell>
        </row>
        <row r="1071">
          <cell r="D1071">
            <v>60000</v>
          </cell>
          <cell r="G1071">
            <v>60000</v>
          </cell>
          <cell r="J1071">
            <v>70000</v>
          </cell>
        </row>
        <row r="1072">
          <cell r="D1072">
            <v>0</v>
          </cell>
          <cell r="G1072">
            <v>0</v>
          </cell>
          <cell r="J1072">
            <v>0</v>
          </cell>
        </row>
        <row r="1076">
          <cell r="D1076">
            <v>20000</v>
          </cell>
          <cell r="G1076">
            <v>0</v>
          </cell>
          <cell r="J1076">
            <v>10000</v>
          </cell>
        </row>
        <row r="1077">
          <cell r="D1077">
            <v>20000</v>
          </cell>
          <cell r="G1077">
            <v>0</v>
          </cell>
          <cell r="J1077">
            <v>10000</v>
          </cell>
        </row>
        <row r="1078">
          <cell r="D1078">
            <v>0</v>
          </cell>
          <cell r="G1078">
            <v>0</v>
          </cell>
          <cell r="J1078">
            <v>0</v>
          </cell>
        </row>
        <row r="1079">
          <cell r="D1079">
            <v>0</v>
          </cell>
          <cell r="G1079">
            <v>0</v>
          </cell>
          <cell r="J1079">
            <v>0</v>
          </cell>
        </row>
        <row r="1080">
          <cell r="D1080">
            <v>0</v>
          </cell>
          <cell r="G1080">
            <v>0</v>
          </cell>
          <cell r="J1080">
            <v>0</v>
          </cell>
        </row>
        <row r="1081">
          <cell r="D1081">
            <v>0</v>
          </cell>
          <cell r="G1081">
            <v>0</v>
          </cell>
          <cell r="J1081">
            <v>0</v>
          </cell>
        </row>
        <row r="1082">
          <cell r="D1082">
            <v>0</v>
          </cell>
          <cell r="G1082">
            <v>0</v>
          </cell>
          <cell r="J1082">
            <v>0</v>
          </cell>
        </row>
        <row r="1083">
          <cell r="D1083">
            <v>5000</v>
          </cell>
          <cell r="G1083">
            <v>0</v>
          </cell>
          <cell r="J1083">
            <v>0</v>
          </cell>
        </row>
        <row r="1084">
          <cell r="D1084">
            <v>5000</v>
          </cell>
          <cell r="G1084">
            <v>0</v>
          </cell>
          <cell r="J1084">
            <v>0</v>
          </cell>
        </row>
        <row r="1085">
          <cell r="D1085">
            <v>0</v>
          </cell>
          <cell r="G1085">
            <v>0</v>
          </cell>
          <cell r="J1085">
            <v>0</v>
          </cell>
        </row>
        <row r="1086">
          <cell r="D1086">
            <v>0</v>
          </cell>
          <cell r="G1086">
            <v>0</v>
          </cell>
          <cell r="J1086">
            <v>0</v>
          </cell>
        </row>
        <row r="1087">
          <cell r="D1087">
            <v>10000</v>
          </cell>
          <cell r="G1087">
            <v>0</v>
          </cell>
          <cell r="J1087">
            <v>2500</v>
          </cell>
        </row>
        <row r="1088">
          <cell r="D1088">
            <v>0</v>
          </cell>
          <cell r="G1088">
            <v>0</v>
          </cell>
          <cell r="J1088">
            <v>67140</v>
          </cell>
        </row>
        <row r="1096">
          <cell r="D1096">
            <v>0</v>
          </cell>
          <cell r="G1096">
            <v>0</v>
          </cell>
          <cell r="J1096">
            <v>0</v>
          </cell>
        </row>
        <row r="1101">
          <cell r="D1101">
            <v>50000</v>
          </cell>
          <cell r="G1101">
            <v>28000</v>
          </cell>
          <cell r="J1101">
            <v>0</v>
          </cell>
        </row>
        <row r="1102">
          <cell r="D1102">
            <v>0</v>
          </cell>
          <cell r="G1102">
            <v>0</v>
          </cell>
          <cell r="J1102">
            <v>25000</v>
          </cell>
        </row>
        <row r="1103">
          <cell r="D1103">
            <v>50000</v>
          </cell>
          <cell r="G1103">
            <v>0</v>
          </cell>
          <cell r="J1103">
            <v>68000</v>
          </cell>
        </row>
        <row r="1104">
          <cell r="D1104">
            <v>50000</v>
          </cell>
          <cell r="G1104">
            <v>0</v>
          </cell>
          <cell r="J1104">
            <v>34000</v>
          </cell>
        </row>
        <row r="1105">
          <cell r="D1105">
            <v>0</v>
          </cell>
          <cell r="G1105">
            <v>0</v>
          </cell>
          <cell r="J1105">
            <v>0</v>
          </cell>
        </row>
        <row r="1108">
          <cell r="D1108">
            <v>100000</v>
          </cell>
          <cell r="G1108">
            <v>30000</v>
          </cell>
          <cell r="J1108">
            <v>350000</v>
          </cell>
        </row>
        <row r="1109">
          <cell r="D1109">
            <v>500000</v>
          </cell>
          <cell r="G1109">
            <v>200000</v>
          </cell>
          <cell r="J1109">
            <v>524920</v>
          </cell>
        </row>
        <row r="1112">
          <cell r="D1112">
            <v>20000</v>
          </cell>
          <cell r="G1112">
            <v>5000</v>
          </cell>
          <cell r="J1112">
            <v>58000</v>
          </cell>
        </row>
        <row r="1113">
          <cell r="D1113">
            <v>0</v>
          </cell>
          <cell r="G1113">
            <v>0</v>
          </cell>
          <cell r="J1113">
            <v>0</v>
          </cell>
        </row>
        <row r="1116">
          <cell r="D1116">
            <v>0</v>
          </cell>
          <cell r="G1116">
            <v>0</v>
          </cell>
          <cell r="J1116">
            <v>0</v>
          </cell>
        </row>
        <row r="1117">
          <cell r="D1117">
            <v>50000</v>
          </cell>
          <cell r="G1117">
            <v>22260</v>
          </cell>
          <cell r="J1117">
            <v>61680</v>
          </cell>
        </row>
        <row r="1118">
          <cell r="D1118">
            <v>0</v>
          </cell>
          <cell r="G1118">
            <v>5390</v>
          </cell>
          <cell r="J1118">
            <v>10000</v>
          </cell>
        </row>
        <row r="1119">
          <cell r="D1119">
            <v>10000</v>
          </cell>
          <cell r="G1119">
            <v>0</v>
          </cell>
          <cell r="J1119">
            <v>16000</v>
          </cell>
        </row>
        <row r="1120">
          <cell r="D1120">
            <v>0</v>
          </cell>
          <cell r="G1120">
            <v>0</v>
          </cell>
          <cell r="J1120">
            <v>0</v>
          </cell>
        </row>
        <row r="1121">
          <cell r="D1121">
            <v>0</v>
          </cell>
          <cell r="G1121">
            <v>0</v>
          </cell>
          <cell r="J1121">
            <v>0</v>
          </cell>
        </row>
        <row r="1122">
          <cell r="D1122">
            <v>10000</v>
          </cell>
          <cell r="G1122">
            <v>0</v>
          </cell>
          <cell r="J1122">
            <v>155000</v>
          </cell>
        </row>
        <row r="1123">
          <cell r="D1123">
            <v>0</v>
          </cell>
          <cell r="G1123">
            <v>0</v>
          </cell>
          <cell r="J1123">
            <v>0</v>
          </cell>
        </row>
        <row r="1124">
          <cell r="D1124">
            <v>550000</v>
          </cell>
          <cell r="G1124">
            <v>550000</v>
          </cell>
          <cell r="J1124">
            <v>499020</v>
          </cell>
        </row>
        <row r="1125">
          <cell r="D1125">
            <v>0</v>
          </cell>
          <cell r="G1125">
            <v>0</v>
          </cell>
          <cell r="J1125">
            <v>0</v>
          </cell>
        </row>
        <row r="1126">
          <cell r="D1126">
            <v>0</v>
          </cell>
          <cell r="G1126">
            <v>0</v>
          </cell>
          <cell r="J1126">
            <v>0</v>
          </cell>
        </row>
        <row r="1127">
          <cell r="D1127">
            <v>0</v>
          </cell>
          <cell r="G1127">
            <v>0</v>
          </cell>
          <cell r="J1127">
            <v>0</v>
          </cell>
        </row>
        <row r="1128">
          <cell r="D1128">
            <v>0</v>
          </cell>
          <cell r="G1128">
            <v>0</v>
          </cell>
          <cell r="J1128">
            <v>0</v>
          </cell>
        </row>
        <row r="1130">
          <cell r="D1130">
            <v>50000</v>
          </cell>
          <cell r="G1130">
            <v>3730</v>
          </cell>
          <cell r="J1130">
            <v>70400</v>
          </cell>
        </row>
        <row r="1134">
          <cell r="D1134">
            <v>0</v>
          </cell>
          <cell r="G1134">
            <v>0</v>
          </cell>
          <cell r="J1134">
            <v>0</v>
          </cell>
        </row>
        <row r="1135">
          <cell r="D1135">
            <v>0</v>
          </cell>
          <cell r="G1135">
            <v>0</v>
          </cell>
          <cell r="J1135">
            <v>0</v>
          </cell>
        </row>
        <row r="1136">
          <cell r="D1136">
            <v>500000</v>
          </cell>
          <cell r="G1136">
            <v>0</v>
          </cell>
          <cell r="J1136">
            <v>370000</v>
          </cell>
        </row>
        <row r="1137">
          <cell r="D1137">
            <v>50000</v>
          </cell>
          <cell r="G1137">
            <v>0</v>
          </cell>
          <cell r="J1137">
            <v>145000</v>
          </cell>
        </row>
        <row r="1138">
          <cell r="D1138">
            <v>0</v>
          </cell>
          <cell r="G1138">
            <v>0</v>
          </cell>
          <cell r="J1138">
            <v>0</v>
          </cell>
        </row>
        <row r="1150">
          <cell r="D1150">
            <v>0</v>
          </cell>
          <cell r="G1150">
            <v>0</v>
          </cell>
          <cell r="J1150">
            <v>0</v>
          </cell>
        </row>
        <row r="1151">
          <cell r="D1151">
            <v>0</v>
          </cell>
          <cell r="G1151">
            <v>0</v>
          </cell>
          <cell r="J1151">
            <v>0</v>
          </cell>
        </row>
        <row r="1154">
          <cell r="D1154">
            <v>1341630</v>
          </cell>
          <cell r="G1154">
            <v>1333680</v>
          </cell>
          <cell r="J1154">
            <v>1398870</v>
          </cell>
        </row>
        <row r="1157">
          <cell r="D1157">
            <v>89076</v>
          </cell>
          <cell r="G1157">
            <v>89076</v>
          </cell>
          <cell r="J1157">
            <v>89076</v>
          </cell>
        </row>
        <row r="1158">
          <cell r="D1158">
            <v>499608</v>
          </cell>
          <cell r="G1158">
            <v>499608</v>
          </cell>
          <cell r="J1158">
            <v>839322</v>
          </cell>
        </row>
        <row r="1159">
          <cell r="D1159">
            <v>0</v>
          </cell>
          <cell r="G1159">
            <v>0</v>
          </cell>
          <cell r="J1159">
            <v>0</v>
          </cell>
        </row>
        <row r="1160">
          <cell r="D1160">
            <v>1800</v>
          </cell>
          <cell r="G1160">
            <v>1800</v>
          </cell>
          <cell r="J1160">
            <v>1800</v>
          </cell>
        </row>
        <row r="1161">
          <cell r="D1161">
            <v>223605</v>
          </cell>
          <cell r="G1161">
            <v>113790</v>
          </cell>
          <cell r="J1161">
            <v>233145</v>
          </cell>
        </row>
        <row r="1162">
          <cell r="D1162">
            <v>72000</v>
          </cell>
          <cell r="G1162">
            <v>72000</v>
          </cell>
          <cell r="J1162">
            <v>72000</v>
          </cell>
        </row>
        <row r="1163">
          <cell r="D1163">
            <v>0</v>
          </cell>
          <cell r="G1163">
            <v>0</v>
          </cell>
          <cell r="J1163">
            <v>0</v>
          </cell>
        </row>
        <row r="1164">
          <cell r="D1164">
            <v>0</v>
          </cell>
          <cell r="G1164">
            <v>0</v>
          </cell>
          <cell r="J1164">
            <v>0</v>
          </cell>
        </row>
        <row r="1165">
          <cell r="D1165">
            <v>0</v>
          </cell>
          <cell r="G1165">
            <v>0</v>
          </cell>
          <cell r="J1165">
            <v>0</v>
          </cell>
        </row>
        <row r="1166">
          <cell r="D1166">
            <v>0</v>
          </cell>
          <cell r="G1166">
            <v>0</v>
          </cell>
          <cell r="J1166">
            <v>0</v>
          </cell>
        </row>
        <row r="1167">
          <cell r="D1167">
            <v>0</v>
          </cell>
          <cell r="G1167">
            <v>0</v>
          </cell>
          <cell r="J1167">
            <v>0</v>
          </cell>
        </row>
        <row r="1168">
          <cell r="D1168">
            <v>0</v>
          </cell>
          <cell r="G1168">
            <v>0</v>
          </cell>
          <cell r="J1168">
            <v>0</v>
          </cell>
        </row>
        <row r="1169">
          <cell r="D1169">
            <v>0</v>
          </cell>
          <cell r="G1169">
            <v>0</v>
          </cell>
          <cell r="J1169">
            <v>0</v>
          </cell>
        </row>
        <row r="1170">
          <cell r="D1170">
            <v>0</v>
          </cell>
          <cell r="G1170">
            <v>0</v>
          </cell>
          <cell r="J1170">
            <v>0</v>
          </cell>
        </row>
        <row r="1171">
          <cell r="D1171">
            <v>0</v>
          </cell>
          <cell r="G1171">
            <v>0</v>
          </cell>
          <cell r="J1171">
            <v>0</v>
          </cell>
        </row>
        <row r="1172">
          <cell r="D1172">
            <v>200028</v>
          </cell>
          <cell r="G1172">
            <v>200028</v>
          </cell>
          <cell r="J1172">
            <v>200028</v>
          </cell>
        </row>
        <row r="1173">
          <cell r="D1173">
            <v>124908</v>
          </cell>
          <cell r="G1173">
            <v>124908</v>
          </cell>
          <cell r="J1173">
            <v>124908</v>
          </cell>
        </row>
        <row r="1174">
          <cell r="D1174">
            <v>124908</v>
          </cell>
          <cell r="G1174">
            <v>124908</v>
          </cell>
          <cell r="J1174">
            <v>124908</v>
          </cell>
        </row>
        <row r="1175">
          <cell r="D1175">
            <v>469570.49999999994</v>
          </cell>
          <cell r="G1175">
            <v>466809.33333333337</v>
          </cell>
          <cell r="J1175">
            <v>489604.49999999994</v>
          </cell>
        </row>
        <row r="1176">
          <cell r="D1176">
            <v>0</v>
          </cell>
          <cell r="G1176">
            <v>0</v>
          </cell>
          <cell r="J1176">
            <v>349717.5</v>
          </cell>
        </row>
        <row r="1177">
          <cell r="D1177">
            <v>0</v>
          </cell>
          <cell r="G1177">
            <v>0</v>
          </cell>
          <cell r="J1177">
            <v>0</v>
          </cell>
        </row>
        <row r="1181">
          <cell r="D1181">
            <v>20000</v>
          </cell>
          <cell r="G1181">
            <v>20000</v>
          </cell>
          <cell r="J1181">
            <v>25000</v>
          </cell>
        </row>
        <row r="1182">
          <cell r="D1182">
            <v>10000</v>
          </cell>
          <cell r="G1182">
            <v>10000</v>
          </cell>
          <cell r="J1182">
            <v>10000</v>
          </cell>
        </row>
        <row r="1183">
          <cell r="D1183">
            <v>0</v>
          </cell>
          <cell r="G1183">
            <v>0</v>
          </cell>
          <cell r="J1183">
            <v>0</v>
          </cell>
        </row>
        <row r="1184">
          <cell r="D1184">
            <v>50000</v>
          </cell>
          <cell r="G1184">
            <v>27000</v>
          </cell>
          <cell r="J1184">
            <v>50000</v>
          </cell>
        </row>
        <row r="1185">
          <cell r="D1185">
            <v>0</v>
          </cell>
          <cell r="G1185">
            <v>0</v>
          </cell>
          <cell r="J1185">
            <v>0</v>
          </cell>
        </row>
        <row r="1186">
          <cell r="D1186">
            <v>43370</v>
          </cell>
          <cell r="G1186">
            <v>43370</v>
          </cell>
          <cell r="J1186">
            <v>43370</v>
          </cell>
        </row>
        <row r="1187">
          <cell r="D1187">
            <v>0</v>
          </cell>
          <cell r="G1187">
            <v>0</v>
          </cell>
          <cell r="J1187">
            <v>0</v>
          </cell>
        </row>
        <row r="1191">
          <cell r="D1191">
            <v>20000</v>
          </cell>
          <cell r="G1191">
            <v>20000</v>
          </cell>
          <cell r="J1191">
            <v>25000</v>
          </cell>
        </row>
        <row r="1192">
          <cell r="D1192">
            <v>5000</v>
          </cell>
          <cell r="G1192">
            <v>0</v>
          </cell>
          <cell r="J1192">
            <v>3000</v>
          </cell>
        </row>
        <row r="1193">
          <cell r="D1193">
            <v>14000</v>
          </cell>
          <cell r="G1193">
            <v>38000</v>
          </cell>
          <cell r="J1193">
            <v>20000</v>
          </cell>
        </row>
        <row r="1194">
          <cell r="D1194">
            <v>15000</v>
          </cell>
          <cell r="G1194">
            <v>13000</v>
          </cell>
          <cell r="J1194">
            <v>15000</v>
          </cell>
        </row>
        <row r="1195">
          <cell r="D1195">
            <v>0</v>
          </cell>
          <cell r="G1195">
            <v>0</v>
          </cell>
          <cell r="J1195">
            <v>0</v>
          </cell>
        </row>
        <row r="1196">
          <cell r="D1196">
            <v>0</v>
          </cell>
          <cell r="G1196">
            <v>0</v>
          </cell>
          <cell r="J1196">
            <v>0</v>
          </cell>
        </row>
        <row r="1197">
          <cell r="D1197">
            <v>0</v>
          </cell>
          <cell r="G1197">
            <v>0</v>
          </cell>
          <cell r="J1197">
            <v>0</v>
          </cell>
        </row>
        <row r="1198">
          <cell r="D1198">
            <v>75000</v>
          </cell>
          <cell r="G1198">
            <v>20000</v>
          </cell>
          <cell r="J1198">
            <v>60000</v>
          </cell>
        </row>
        <row r="1199">
          <cell r="D1199">
            <v>3000</v>
          </cell>
          <cell r="G1199">
            <v>3000</v>
          </cell>
          <cell r="J1199">
            <v>3500</v>
          </cell>
        </row>
        <row r="1200">
          <cell r="D1200">
            <v>0</v>
          </cell>
          <cell r="G1200">
            <v>0</v>
          </cell>
          <cell r="J1200">
            <v>0</v>
          </cell>
        </row>
        <row r="1201">
          <cell r="D1201">
            <v>100000</v>
          </cell>
          <cell r="G1201">
            <v>50000</v>
          </cell>
          <cell r="J1201">
            <v>60000</v>
          </cell>
        </row>
        <row r="1202">
          <cell r="D1202">
            <v>0</v>
          </cell>
          <cell r="G1202">
            <v>0</v>
          </cell>
          <cell r="J1202">
            <v>0</v>
          </cell>
        </row>
        <row r="1203">
          <cell r="D1203">
            <v>25000</v>
          </cell>
          <cell r="G1203">
            <v>25000</v>
          </cell>
          <cell r="J1203">
            <v>30000</v>
          </cell>
        </row>
        <row r="1211">
          <cell r="D1211">
            <v>0</v>
          </cell>
          <cell r="G1211">
            <v>0</v>
          </cell>
          <cell r="J1211">
            <v>0</v>
          </cell>
        </row>
        <row r="1216">
          <cell r="D1216">
            <v>0</v>
          </cell>
          <cell r="G1216">
            <v>0</v>
          </cell>
          <cell r="J1216">
            <v>0</v>
          </cell>
        </row>
        <row r="1217">
          <cell r="D1217">
            <v>0</v>
          </cell>
          <cell r="G1217">
            <v>0</v>
          </cell>
          <cell r="J1217">
            <v>0</v>
          </cell>
        </row>
        <row r="1218">
          <cell r="D1218">
            <v>10000</v>
          </cell>
          <cell r="G1218">
            <v>2500</v>
          </cell>
          <cell r="J1218">
            <v>10000</v>
          </cell>
        </row>
        <row r="1219">
          <cell r="D1219">
            <v>5000</v>
          </cell>
          <cell r="G1219">
            <v>0</v>
          </cell>
          <cell r="J1219">
            <v>5000</v>
          </cell>
        </row>
        <row r="1220">
          <cell r="D1220">
            <v>0</v>
          </cell>
          <cell r="G1220">
            <v>0</v>
          </cell>
          <cell r="J1220">
            <v>0</v>
          </cell>
        </row>
        <row r="1223">
          <cell r="D1223">
            <v>10000</v>
          </cell>
          <cell r="G1223">
            <v>5000</v>
          </cell>
          <cell r="J1223">
            <v>10000</v>
          </cell>
        </row>
        <row r="1224">
          <cell r="D1224">
            <v>10000</v>
          </cell>
          <cell r="G1224">
            <v>18958</v>
          </cell>
          <cell r="J1224">
            <v>20000</v>
          </cell>
        </row>
        <row r="1227">
          <cell r="D1227">
            <v>5000</v>
          </cell>
          <cell r="G1227">
            <v>5000</v>
          </cell>
          <cell r="J1227">
            <v>7000</v>
          </cell>
        </row>
        <row r="1228">
          <cell r="D1228">
            <v>0</v>
          </cell>
          <cell r="G1228">
            <v>0</v>
          </cell>
          <cell r="J1228">
            <v>0</v>
          </cell>
        </row>
        <row r="1231">
          <cell r="D1231">
            <v>0</v>
          </cell>
          <cell r="G1231">
            <v>0</v>
          </cell>
          <cell r="J1231">
            <v>0</v>
          </cell>
        </row>
        <row r="1232">
          <cell r="D1232">
            <v>3000</v>
          </cell>
          <cell r="G1232">
            <v>3000</v>
          </cell>
          <cell r="J1232">
            <v>3000</v>
          </cell>
        </row>
        <row r="1233">
          <cell r="D1233">
            <v>0</v>
          </cell>
          <cell r="G1233">
            <v>0</v>
          </cell>
          <cell r="J1233">
            <v>0</v>
          </cell>
        </row>
        <row r="1234">
          <cell r="D1234">
            <v>0</v>
          </cell>
          <cell r="G1234">
            <v>0</v>
          </cell>
          <cell r="J1234">
            <v>0</v>
          </cell>
        </row>
        <row r="1235">
          <cell r="D1235">
            <v>0</v>
          </cell>
          <cell r="G1235">
            <v>0</v>
          </cell>
          <cell r="J1235">
            <v>0</v>
          </cell>
        </row>
        <row r="1236">
          <cell r="D1236">
            <v>0</v>
          </cell>
          <cell r="G1236">
            <v>0</v>
          </cell>
          <cell r="J1236">
            <v>0</v>
          </cell>
        </row>
        <row r="1237">
          <cell r="D1237">
            <v>0</v>
          </cell>
          <cell r="G1237">
            <v>0</v>
          </cell>
          <cell r="J1237">
            <v>0</v>
          </cell>
        </row>
        <row r="1238">
          <cell r="D1238">
            <v>0</v>
          </cell>
          <cell r="G1238">
            <v>0</v>
          </cell>
          <cell r="J1238">
            <v>0</v>
          </cell>
        </row>
        <row r="1239">
          <cell r="D1239">
            <v>150000</v>
          </cell>
          <cell r="G1239">
            <v>93500</v>
          </cell>
          <cell r="J1239">
            <v>150000</v>
          </cell>
        </row>
        <row r="1240">
          <cell r="D1240">
            <v>0</v>
          </cell>
          <cell r="G1240">
            <v>0</v>
          </cell>
          <cell r="J1240">
            <v>0</v>
          </cell>
        </row>
        <row r="1241">
          <cell r="D1241">
            <v>0</v>
          </cell>
          <cell r="G1241">
            <v>0</v>
          </cell>
          <cell r="J1241">
            <v>0</v>
          </cell>
        </row>
        <row r="1242">
          <cell r="D1242">
            <v>0</v>
          </cell>
          <cell r="G1242">
            <v>0</v>
          </cell>
          <cell r="J1242">
            <v>0</v>
          </cell>
        </row>
        <row r="1243">
          <cell r="D1243">
            <v>0</v>
          </cell>
          <cell r="G1243">
            <v>0</v>
          </cell>
          <cell r="J1243">
            <v>0</v>
          </cell>
        </row>
        <row r="1245">
          <cell r="D1245">
            <v>20000</v>
          </cell>
          <cell r="G1245">
            <v>5000</v>
          </cell>
          <cell r="J1245">
            <v>35000</v>
          </cell>
        </row>
        <row r="1249">
          <cell r="D1249">
            <v>0</v>
          </cell>
          <cell r="G1249">
            <v>0</v>
          </cell>
          <cell r="J1249">
            <v>0</v>
          </cell>
        </row>
        <row r="1250">
          <cell r="D1250">
            <v>0</v>
          </cell>
          <cell r="G1250">
            <v>0</v>
          </cell>
          <cell r="J1250">
            <v>0</v>
          </cell>
        </row>
        <row r="1251">
          <cell r="D1251">
            <v>50000</v>
          </cell>
          <cell r="G1251">
            <v>0</v>
          </cell>
          <cell r="J1251">
            <v>0</v>
          </cell>
        </row>
        <row r="1252">
          <cell r="D1252">
            <v>15000</v>
          </cell>
          <cell r="G1252">
            <v>0</v>
          </cell>
          <cell r="J1252">
            <v>0</v>
          </cell>
        </row>
        <row r="1253">
          <cell r="D1253">
            <v>0</v>
          </cell>
          <cell r="G1253">
            <v>0</v>
          </cell>
          <cell r="J1253">
            <v>0</v>
          </cell>
        </row>
        <row r="1265">
          <cell r="D1265">
            <v>1070220</v>
          </cell>
          <cell r="G1265">
            <v>1063120</v>
          </cell>
          <cell r="J1265">
            <v>1121340</v>
          </cell>
        </row>
        <row r="1266">
          <cell r="D1266">
            <v>1800</v>
          </cell>
          <cell r="G1266">
            <v>1800</v>
          </cell>
          <cell r="J1266">
            <v>1800</v>
          </cell>
        </row>
        <row r="1269">
          <cell r="D1269">
            <v>3733110</v>
          </cell>
          <cell r="G1269">
            <v>3960549.333333333</v>
          </cell>
          <cell r="J1269">
            <v>3358960</v>
          </cell>
        </row>
        <row r="1272">
          <cell r="D1272">
            <v>347544</v>
          </cell>
          <cell r="G1272">
            <v>325320</v>
          </cell>
          <cell r="J1272">
            <v>311520</v>
          </cell>
        </row>
        <row r="1273">
          <cell r="D1273">
            <v>1859616</v>
          </cell>
          <cell r="G1273">
            <v>1700712</v>
          </cell>
          <cell r="J1273">
            <v>2688180</v>
          </cell>
        </row>
        <row r="1274">
          <cell r="D1274">
            <v>0</v>
          </cell>
          <cell r="G1274">
            <v>0</v>
          </cell>
          <cell r="J1274">
            <v>0</v>
          </cell>
        </row>
        <row r="1275">
          <cell r="D1275">
            <v>18252</v>
          </cell>
          <cell r="G1275">
            <v>18252</v>
          </cell>
          <cell r="J1275">
            <v>16452</v>
          </cell>
        </row>
        <row r="1276">
          <cell r="D1276">
            <v>800555</v>
          </cell>
          <cell r="G1276">
            <v>394830</v>
          </cell>
          <cell r="J1276">
            <v>746716.66666666663</v>
          </cell>
        </row>
        <row r="1277">
          <cell r="D1277">
            <v>292164</v>
          </cell>
          <cell r="G1277">
            <v>274164</v>
          </cell>
          <cell r="J1277">
            <v>256164</v>
          </cell>
        </row>
        <row r="1278">
          <cell r="D1278">
            <v>0</v>
          </cell>
          <cell r="G1278">
            <v>0</v>
          </cell>
          <cell r="J1278">
            <v>0</v>
          </cell>
        </row>
        <row r="1279">
          <cell r="D1279">
            <v>0</v>
          </cell>
          <cell r="G1279">
            <v>0</v>
          </cell>
          <cell r="J1279">
            <v>0</v>
          </cell>
        </row>
        <row r="1280">
          <cell r="D1280">
            <v>0</v>
          </cell>
          <cell r="G1280">
            <v>0</v>
          </cell>
          <cell r="J1280">
            <v>0</v>
          </cell>
        </row>
        <row r="1281">
          <cell r="D1281">
            <v>0</v>
          </cell>
          <cell r="G1281">
            <v>0</v>
          </cell>
          <cell r="J1281">
            <v>0</v>
          </cell>
        </row>
        <row r="1282">
          <cell r="D1282">
            <v>0</v>
          </cell>
          <cell r="G1282">
            <v>0</v>
          </cell>
          <cell r="J1282">
            <v>0</v>
          </cell>
        </row>
        <row r="1283">
          <cell r="D1283">
            <v>0</v>
          </cell>
          <cell r="G1283">
            <v>0</v>
          </cell>
          <cell r="J1283">
            <v>0</v>
          </cell>
        </row>
        <row r="1284">
          <cell r="D1284">
            <v>0</v>
          </cell>
          <cell r="G1284">
            <v>0</v>
          </cell>
          <cell r="J1284">
            <v>0</v>
          </cell>
        </row>
        <row r="1285">
          <cell r="D1285">
            <v>0</v>
          </cell>
          <cell r="G1285">
            <v>0</v>
          </cell>
          <cell r="J1285">
            <v>0</v>
          </cell>
        </row>
        <row r="1286">
          <cell r="D1286">
            <v>0</v>
          </cell>
          <cell r="G1286">
            <v>0</v>
          </cell>
          <cell r="J1286">
            <v>0</v>
          </cell>
        </row>
        <row r="1287">
          <cell r="D1287">
            <v>720648</v>
          </cell>
          <cell r="G1287">
            <v>682932</v>
          </cell>
          <cell r="J1287">
            <v>646368</v>
          </cell>
        </row>
        <row r="1288">
          <cell r="D1288">
            <v>447876</v>
          </cell>
          <cell r="G1288">
            <v>425244</v>
          </cell>
          <cell r="J1288">
            <v>401880</v>
          </cell>
        </row>
        <row r="1289">
          <cell r="D1289">
            <v>447876</v>
          </cell>
          <cell r="G1289">
            <v>425244</v>
          </cell>
          <cell r="J1289">
            <v>401880</v>
          </cell>
        </row>
        <row r="1290">
          <cell r="D1290">
            <v>1627654.5</v>
          </cell>
          <cell r="G1290">
            <v>1526598.6666666667</v>
          </cell>
          <cell r="J1290">
            <v>1512038</v>
          </cell>
        </row>
        <row r="1291">
          <cell r="D1291">
            <v>0</v>
          </cell>
          <cell r="G1291">
            <v>0</v>
          </cell>
          <cell r="J1291">
            <v>1064008</v>
          </cell>
        </row>
        <row r="1292">
          <cell r="D1292">
            <v>0</v>
          </cell>
          <cell r="G1292">
            <v>0</v>
          </cell>
          <cell r="J1292">
            <v>0</v>
          </cell>
        </row>
        <row r="1296">
          <cell r="D1296">
            <v>75500</v>
          </cell>
          <cell r="G1296">
            <v>75500</v>
          </cell>
          <cell r="J1296">
            <v>75500</v>
          </cell>
        </row>
        <row r="1297">
          <cell r="D1297">
            <v>30000</v>
          </cell>
          <cell r="G1297">
            <v>86080</v>
          </cell>
          <cell r="J1297">
            <v>100000</v>
          </cell>
        </row>
        <row r="1298">
          <cell r="D1298">
            <v>0</v>
          </cell>
          <cell r="G1298">
            <v>0</v>
          </cell>
          <cell r="J1298">
            <v>0</v>
          </cell>
        </row>
        <row r="1299">
          <cell r="D1299">
            <v>100000</v>
          </cell>
          <cell r="G1299">
            <v>10000</v>
          </cell>
          <cell r="J1299">
            <v>100000</v>
          </cell>
        </row>
        <row r="1300">
          <cell r="D1300">
            <v>0</v>
          </cell>
          <cell r="G1300">
            <v>0</v>
          </cell>
          <cell r="J1300">
            <v>0</v>
          </cell>
        </row>
        <row r="1301">
          <cell r="D1301">
            <v>60000</v>
          </cell>
          <cell r="G1301">
            <v>60000</v>
          </cell>
          <cell r="J1301">
            <v>80000</v>
          </cell>
        </row>
        <row r="1302">
          <cell r="D1302">
            <v>0</v>
          </cell>
          <cell r="G1302">
            <v>0</v>
          </cell>
          <cell r="J1302">
            <v>0</v>
          </cell>
        </row>
        <row r="1306">
          <cell r="D1306">
            <v>300000</v>
          </cell>
          <cell r="G1306">
            <v>250000</v>
          </cell>
          <cell r="J1306">
            <v>550000</v>
          </cell>
        </row>
        <row r="1307">
          <cell r="D1307">
            <v>80000</v>
          </cell>
          <cell r="G1307">
            <v>30000</v>
          </cell>
          <cell r="J1307">
            <v>60000</v>
          </cell>
        </row>
        <row r="1308">
          <cell r="D1308">
            <v>150000</v>
          </cell>
          <cell r="G1308">
            <v>150000</v>
          </cell>
          <cell r="J1308">
            <v>180000</v>
          </cell>
        </row>
        <row r="1309">
          <cell r="D1309">
            <v>50000</v>
          </cell>
          <cell r="G1309">
            <v>50000</v>
          </cell>
          <cell r="J1309">
            <v>70000</v>
          </cell>
        </row>
        <row r="1310">
          <cell r="D1310">
            <v>520000</v>
          </cell>
          <cell r="G1310">
            <v>520000</v>
          </cell>
          <cell r="J1310">
            <v>550000</v>
          </cell>
        </row>
        <row r="1311">
          <cell r="D1311">
            <v>25000</v>
          </cell>
          <cell r="G1311">
            <v>107664</v>
          </cell>
          <cell r="J1311">
            <v>20000</v>
          </cell>
        </row>
        <row r="1312">
          <cell r="D1312">
            <v>30000</v>
          </cell>
          <cell r="G1312">
            <v>15000</v>
          </cell>
          <cell r="J1312">
            <v>20000</v>
          </cell>
        </row>
        <row r="1313">
          <cell r="D1313">
            <v>950000</v>
          </cell>
          <cell r="G1313">
            <v>950000</v>
          </cell>
          <cell r="J1313">
            <v>1000000</v>
          </cell>
        </row>
        <row r="1314">
          <cell r="D1314">
            <v>35000</v>
          </cell>
          <cell r="G1314">
            <v>35000</v>
          </cell>
          <cell r="J1314">
            <v>40000</v>
          </cell>
        </row>
        <row r="1315">
          <cell r="D1315">
            <v>5000</v>
          </cell>
          <cell r="G1315">
            <v>0</v>
          </cell>
          <cell r="J1315">
            <v>60000</v>
          </cell>
        </row>
        <row r="1316">
          <cell r="D1316">
            <v>0</v>
          </cell>
          <cell r="G1316">
            <v>0</v>
          </cell>
          <cell r="J1316">
            <v>0</v>
          </cell>
        </row>
        <row r="1317">
          <cell r="D1317">
            <v>0</v>
          </cell>
          <cell r="G1317">
            <v>0</v>
          </cell>
          <cell r="J1317">
            <v>5000</v>
          </cell>
        </row>
        <row r="1318">
          <cell r="D1318">
            <v>20000</v>
          </cell>
          <cell r="G1318">
            <v>0</v>
          </cell>
          <cell r="J1318">
            <v>25000</v>
          </cell>
        </row>
        <row r="1326">
          <cell r="D1326">
            <v>0</v>
          </cell>
          <cell r="G1326">
            <v>0</v>
          </cell>
          <cell r="J1326">
            <v>0</v>
          </cell>
        </row>
        <row r="1331">
          <cell r="D1331">
            <v>60000</v>
          </cell>
          <cell r="G1331">
            <v>70452</v>
          </cell>
          <cell r="J1331">
            <v>100000</v>
          </cell>
        </row>
        <row r="1332">
          <cell r="D1332">
            <v>30000</v>
          </cell>
          <cell r="G1332">
            <v>0</v>
          </cell>
          <cell r="J1332">
            <v>50000</v>
          </cell>
        </row>
        <row r="1333">
          <cell r="D1333">
            <v>10000</v>
          </cell>
          <cell r="G1333">
            <v>7000</v>
          </cell>
          <cell r="J1333">
            <v>10000</v>
          </cell>
        </row>
        <row r="1334">
          <cell r="D1334">
            <v>15000</v>
          </cell>
          <cell r="G1334">
            <v>0</v>
          </cell>
          <cell r="J1334">
            <v>15000</v>
          </cell>
        </row>
        <row r="1335">
          <cell r="D1335">
            <v>50000</v>
          </cell>
          <cell r="G1335">
            <v>0</v>
          </cell>
          <cell r="J1335">
            <v>40000</v>
          </cell>
        </row>
        <row r="1338">
          <cell r="D1338">
            <v>30000</v>
          </cell>
          <cell r="G1338">
            <v>10000</v>
          </cell>
          <cell r="J1338">
            <v>30000</v>
          </cell>
        </row>
        <row r="1339">
          <cell r="D1339">
            <v>300000</v>
          </cell>
          <cell r="G1339">
            <v>300000</v>
          </cell>
          <cell r="J1339">
            <v>250000</v>
          </cell>
        </row>
        <row r="1342">
          <cell r="D1342">
            <v>7000</v>
          </cell>
          <cell r="G1342">
            <v>10705</v>
          </cell>
          <cell r="J1342">
            <v>12000</v>
          </cell>
        </row>
        <row r="1343">
          <cell r="D1343">
            <v>35000</v>
          </cell>
          <cell r="G1343">
            <v>0</v>
          </cell>
          <cell r="J1343">
            <v>35000</v>
          </cell>
        </row>
        <row r="1346">
          <cell r="D1346">
            <v>50000</v>
          </cell>
          <cell r="G1346">
            <v>71364</v>
          </cell>
          <cell r="J1346">
            <v>75000</v>
          </cell>
        </row>
        <row r="1347">
          <cell r="D1347">
            <v>15000</v>
          </cell>
          <cell r="G1347">
            <v>5100</v>
          </cell>
          <cell r="J1347">
            <v>20000</v>
          </cell>
        </row>
        <row r="1348">
          <cell r="D1348">
            <v>0</v>
          </cell>
          <cell r="G1348">
            <v>0</v>
          </cell>
          <cell r="J1348">
            <v>0</v>
          </cell>
        </row>
        <row r="1349">
          <cell r="D1349">
            <v>0</v>
          </cell>
          <cell r="G1349">
            <v>0</v>
          </cell>
          <cell r="J1349">
            <v>0</v>
          </cell>
        </row>
        <row r="1350">
          <cell r="D1350">
            <v>0</v>
          </cell>
          <cell r="G1350">
            <v>0</v>
          </cell>
          <cell r="J1350">
            <v>0</v>
          </cell>
        </row>
        <row r="1351">
          <cell r="D1351">
            <v>30000</v>
          </cell>
          <cell r="G1351">
            <v>22150</v>
          </cell>
          <cell r="J1351">
            <v>40000</v>
          </cell>
        </row>
        <row r="1352">
          <cell r="D1352">
            <v>0</v>
          </cell>
          <cell r="G1352">
            <v>0</v>
          </cell>
          <cell r="J1352">
            <v>0</v>
          </cell>
        </row>
        <row r="1353">
          <cell r="D1353">
            <v>0</v>
          </cell>
          <cell r="G1353">
            <v>0</v>
          </cell>
          <cell r="J1353">
            <v>0</v>
          </cell>
        </row>
        <row r="1354">
          <cell r="D1354">
            <v>250000</v>
          </cell>
          <cell r="G1354">
            <v>250000</v>
          </cell>
          <cell r="J1354">
            <v>300000</v>
          </cell>
        </row>
        <row r="1355">
          <cell r="D1355">
            <v>0</v>
          </cell>
          <cell r="G1355">
            <v>0</v>
          </cell>
          <cell r="J1355">
            <v>0</v>
          </cell>
        </row>
        <row r="1356">
          <cell r="D1356">
            <v>0</v>
          </cell>
          <cell r="G1356">
            <v>0</v>
          </cell>
          <cell r="J1356">
            <v>0</v>
          </cell>
        </row>
        <row r="1357">
          <cell r="D1357">
            <v>0</v>
          </cell>
          <cell r="G1357">
            <v>0</v>
          </cell>
          <cell r="J1357">
            <v>0</v>
          </cell>
        </row>
        <row r="1358">
          <cell r="D1358">
            <v>0</v>
          </cell>
          <cell r="G1358">
            <v>0</v>
          </cell>
          <cell r="J1358">
            <v>0</v>
          </cell>
        </row>
        <row r="1360">
          <cell r="D1360">
            <v>50000</v>
          </cell>
          <cell r="G1360">
            <v>0</v>
          </cell>
          <cell r="J1360">
            <v>170000</v>
          </cell>
        </row>
        <row r="1364">
          <cell r="D1364">
            <v>0</v>
          </cell>
          <cell r="G1364">
            <v>0</v>
          </cell>
          <cell r="J1364">
            <v>0</v>
          </cell>
        </row>
        <row r="1365">
          <cell r="D1365">
            <v>0</v>
          </cell>
          <cell r="G1365">
            <v>0</v>
          </cell>
          <cell r="J1365">
            <v>800000</v>
          </cell>
        </row>
        <row r="1366">
          <cell r="D1366">
            <v>500000</v>
          </cell>
          <cell r="G1366">
            <v>0</v>
          </cell>
          <cell r="J1366">
            <v>100000</v>
          </cell>
        </row>
        <row r="1367">
          <cell r="D1367">
            <v>0</v>
          </cell>
          <cell r="G1367">
            <v>0</v>
          </cell>
          <cell r="J1367">
            <v>150000</v>
          </cell>
        </row>
        <row r="1368">
          <cell r="D1368">
            <v>0</v>
          </cell>
          <cell r="G1368">
            <v>0</v>
          </cell>
          <cell r="J1368">
            <v>0</v>
          </cell>
        </row>
        <row r="1369">
          <cell r="D1369">
            <v>0</v>
          </cell>
          <cell r="G1369">
            <v>0</v>
          </cell>
          <cell r="J1369">
            <v>0</v>
          </cell>
        </row>
        <row r="1380">
          <cell r="D1380">
            <v>6305700</v>
          </cell>
          <cell r="G1380">
            <v>7130920</v>
          </cell>
          <cell r="J1380">
            <v>8889960</v>
          </cell>
        </row>
        <row r="1381">
          <cell r="D1381">
            <v>3600</v>
          </cell>
          <cell r="G1381">
            <v>3600</v>
          </cell>
          <cell r="J1381">
            <v>3600</v>
          </cell>
        </row>
        <row r="1384">
          <cell r="D1384">
            <v>3275580</v>
          </cell>
          <cell r="G1384">
            <v>3881351</v>
          </cell>
          <cell r="J1384">
            <v>3832770</v>
          </cell>
        </row>
        <row r="1387">
          <cell r="D1387">
            <v>1038060</v>
          </cell>
          <cell r="G1387">
            <v>1083346</v>
          </cell>
          <cell r="J1387">
            <v>772404</v>
          </cell>
        </row>
        <row r="1388">
          <cell r="D1388">
            <v>3633510</v>
          </cell>
          <cell r="G1388">
            <v>3995431</v>
          </cell>
          <cell r="J1388">
            <v>7633638</v>
          </cell>
        </row>
        <row r="1389">
          <cell r="D1389">
            <v>0</v>
          </cell>
          <cell r="G1389">
            <v>0</v>
          </cell>
          <cell r="J1389">
            <v>0</v>
          </cell>
        </row>
        <row r="1390">
          <cell r="D1390">
            <v>1800</v>
          </cell>
          <cell r="G1390">
            <v>1800</v>
          </cell>
          <cell r="J1390">
            <v>1800</v>
          </cell>
        </row>
        <row r="1391">
          <cell r="D1391">
            <v>1596880</v>
          </cell>
          <cell r="G1391">
            <v>0</v>
          </cell>
          <cell r="J1391">
            <v>2120455</v>
          </cell>
        </row>
        <row r="1392">
          <cell r="D1392">
            <v>353148</v>
          </cell>
          <cell r="G1392">
            <v>379486</v>
          </cell>
          <cell r="J1392">
            <v>438984</v>
          </cell>
        </row>
        <row r="1393">
          <cell r="D1393">
            <v>0</v>
          </cell>
          <cell r="G1393">
            <v>0</v>
          </cell>
          <cell r="J1393">
            <v>0</v>
          </cell>
        </row>
        <row r="1394">
          <cell r="D1394">
            <v>0</v>
          </cell>
          <cell r="G1394">
            <v>0</v>
          </cell>
          <cell r="J1394">
            <v>0</v>
          </cell>
        </row>
        <row r="1395">
          <cell r="D1395">
            <v>0</v>
          </cell>
          <cell r="G1395">
            <v>0</v>
          </cell>
          <cell r="J1395">
            <v>0</v>
          </cell>
        </row>
        <row r="1396">
          <cell r="D1396">
            <v>0</v>
          </cell>
          <cell r="G1396">
            <v>0</v>
          </cell>
          <cell r="J1396">
            <v>0</v>
          </cell>
        </row>
        <row r="1397">
          <cell r="D1397">
            <v>0</v>
          </cell>
          <cell r="G1397">
            <v>0</v>
          </cell>
          <cell r="J1397">
            <v>0</v>
          </cell>
        </row>
        <row r="1398">
          <cell r="D1398">
            <v>0</v>
          </cell>
          <cell r="G1398">
            <v>0</v>
          </cell>
          <cell r="J1398">
            <v>0</v>
          </cell>
        </row>
        <row r="1399">
          <cell r="D1399">
            <v>0</v>
          </cell>
          <cell r="G1399">
            <v>0</v>
          </cell>
          <cell r="J1399">
            <v>0</v>
          </cell>
        </row>
        <row r="1400">
          <cell r="D1400">
            <v>0</v>
          </cell>
          <cell r="G1400">
            <v>0</v>
          </cell>
          <cell r="J1400">
            <v>0</v>
          </cell>
        </row>
        <row r="1401">
          <cell r="D1401">
            <v>0</v>
          </cell>
          <cell r="G1401">
            <v>0</v>
          </cell>
          <cell r="J1401">
            <v>0</v>
          </cell>
        </row>
        <row r="1402">
          <cell r="D1402">
            <v>1412412</v>
          </cell>
          <cell r="G1402">
            <v>1446569</v>
          </cell>
          <cell r="J1402">
            <v>1891794</v>
          </cell>
        </row>
        <row r="1403">
          <cell r="D1403">
            <v>890820</v>
          </cell>
          <cell r="G1403">
            <v>1509414</v>
          </cell>
          <cell r="J1403">
            <v>1184130</v>
          </cell>
        </row>
        <row r="1404">
          <cell r="D1404">
            <v>890820</v>
          </cell>
          <cell r="G1404">
            <v>1118708</v>
          </cell>
          <cell r="J1404">
            <v>1184130</v>
          </cell>
        </row>
        <row r="1405">
          <cell r="D1405">
            <v>3038163</v>
          </cell>
          <cell r="G1405">
            <v>2840859</v>
          </cell>
          <cell r="J1405">
            <v>4036697</v>
          </cell>
        </row>
        <row r="1406">
          <cell r="D1406">
            <v>0</v>
          </cell>
          <cell r="G1406">
            <v>0</v>
          </cell>
          <cell r="J1406">
            <v>2736184.5</v>
          </cell>
        </row>
        <row r="1407">
          <cell r="D1407">
            <v>0</v>
          </cell>
          <cell r="G1407">
            <v>0</v>
          </cell>
          <cell r="J1407">
            <v>0</v>
          </cell>
        </row>
        <row r="1411">
          <cell r="D1411">
            <v>85000</v>
          </cell>
          <cell r="G1411">
            <v>85000</v>
          </cell>
          <cell r="J1411">
            <v>85000</v>
          </cell>
        </row>
        <row r="1412">
          <cell r="D1412">
            <v>300000</v>
          </cell>
          <cell r="G1412">
            <v>466560</v>
          </cell>
          <cell r="J1412">
            <v>600000</v>
          </cell>
        </row>
        <row r="1413">
          <cell r="D1413">
            <v>0</v>
          </cell>
          <cell r="G1413">
            <v>0</v>
          </cell>
          <cell r="J1413">
            <v>0</v>
          </cell>
        </row>
        <row r="1414">
          <cell r="D1414">
            <v>400000</v>
          </cell>
          <cell r="G1414">
            <v>269530</v>
          </cell>
          <cell r="J1414">
            <v>630790</v>
          </cell>
        </row>
        <row r="1415">
          <cell r="D1415">
            <v>0</v>
          </cell>
          <cell r="G1415">
            <v>0</v>
          </cell>
          <cell r="J1415">
            <v>0</v>
          </cell>
        </row>
        <row r="1416">
          <cell r="D1416">
            <v>135000</v>
          </cell>
          <cell r="G1416">
            <v>135000</v>
          </cell>
          <cell r="J1416">
            <v>135000</v>
          </cell>
        </row>
        <row r="1417">
          <cell r="D1417">
            <v>0</v>
          </cell>
          <cell r="G1417">
            <v>0</v>
          </cell>
          <cell r="J1417">
            <v>0</v>
          </cell>
        </row>
        <row r="1421">
          <cell r="D1421">
            <v>10000</v>
          </cell>
          <cell r="G1421">
            <v>5000</v>
          </cell>
          <cell r="J1421">
            <v>20000</v>
          </cell>
        </row>
        <row r="1422">
          <cell r="D1422">
            <v>5000</v>
          </cell>
          <cell r="G1422">
            <v>3000</v>
          </cell>
          <cell r="J1422">
            <v>20000</v>
          </cell>
        </row>
        <row r="1423">
          <cell r="D1423">
            <v>0</v>
          </cell>
          <cell r="G1423">
            <v>0</v>
          </cell>
          <cell r="J1423">
            <v>0</v>
          </cell>
        </row>
        <row r="1424">
          <cell r="D1424">
            <v>0</v>
          </cell>
          <cell r="G1424">
            <v>0</v>
          </cell>
          <cell r="J1424">
            <v>0</v>
          </cell>
        </row>
        <row r="1425">
          <cell r="D1425">
            <v>0</v>
          </cell>
          <cell r="G1425">
            <v>0</v>
          </cell>
          <cell r="J1425">
            <v>0</v>
          </cell>
        </row>
        <row r="1426">
          <cell r="D1426">
            <v>0</v>
          </cell>
          <cell r="G1426">
            <v>0</v>
          </cell>
          <cell r="J1426">
            <v>0</v>
          </cell>
        </row>
        <row r="1427">
          <cell r="D1427">
            <v>0</v>
          </cell>
          <cell r="G1427">
            <v>0</v>
          </cell>
          <cell r="J1427">
            <v>0</v>
          </cell>
        </row>
        <row r="1428">
          <cell r="D1428">
            <v>5000</v>
          </cell>
          <cell r="G1428">
            <v>267764</v>
          </cell>
          <cell r="J1428">
            <v>10000</v>
          </cell>
        </row>
        <row r="1429">
          <cell r="D1429">
            <v>5000</v>
          </cell>
          <cell r="G1429">
            <v>0</v>
          </cell>
          <cell r="J1429">
            <v>0</v>
          </cell>
        </row>
        <row r="1430">
          <cell r="D1430">
            <v>0</v>
          </cell>
          <cell r="G1430">
            <v>0</v>
          </cell>
          <cell r="J1430">
            <v>0</v>
          </cell>
        </row>
        <row r="1431">
          <cell r="D1431">
            <v>0</v>
          </cell>
          <cell r="G1431">
            <v>0</v>
          </cell>
          <cell r="J1431">
            <v>0</v>
          </cell>
        </row>
        <row r="1432">
          <cell r="D1432">
            <v>5000</v>
          </cell>
          <cell r="G1432">
            <v>0</v>
          </cell>
          <cell r="J1432">
            <v>0</v>
          </cell>
        </row>
        <row r="1433">
          <cell r="D1433">
            <v>20000</v>
          </cell>
          <cell r="G1433">
            <v>0</v>
          </cell>
          <cell r="J1433">
            <v>20000</v>
          </cell>
        </row>
        <row r="1441">
          <cell r="D1441">
            <v>0</v>
          </cell>
          <cell r="G1441">
            <v>0</v>
          </cell>
          <cell r="J1441">
            <v>0</v>
          </cell>
        </row>
        <row r="1446">
          <cell r="D1446">
            <v>30000</v>
          </cell>
          <cell r="G1446">
            <v>0</v>
          </cell>
          <cell r="J1446">
            <v>30000</v>
          </cell>
        </row>
        <row r="1447">
          <cell r="D1447">
            <v>0</v>
          </cell>
          <cell r="G1447">
            <v>0</v>
          </cell>
          <cell r="J1447">
            <v>0</v>
          </cell>
        </row>
        <row r="1448">
          <cell r="D1448">
            <v>5000</v>
          </cell>
          <cell r="G1448">
            <v>0</v>
          </cell>
          <cell r="J1448">
            <v>0</v>
          </cell>
        </row>
        <row r="1449">
          <cell r="D1449">
            <v>5000</v>
          </cell>
          <cell r="G1449">
            <v>0</v>
          </cell>
          <cell r="J1449">
            <v>10000</v>
          </cell>
        </row>
        <row r="1450">
          <cell r="D1450">
            <v>0</v>
          </cell>
          <cell r="G1450">
            <v>0</v>
          </cell>
          <cell r="J1450">
            <v>0</v>
          </cell>
        </row>
        <row r="1453">
          <cell r="D1453">
            <v>80000</v>
          </cell>
          <cell r="G1453">
            <v>150000</v>
          </cell>
          <cell r="J1453">
            <v>200000</v>
          </cell>
        </row>
        <row r="1454">
          <cell r="D1454">
            <v>20000</v>
          </cell>
          <cell r="G1454">
            <v>0</v>
          </cell>
          <cell r="J1454">
            <v>200000</v>
          </cell>
        </row>
        <row r="1457">
          <cell r="D1457">
            <v>20000</v>
          </cell>
          <cell r="G1457">
            <v>30000</v>
          </cell>
          <cell r="J1457">
            <v>30000</v>
          </cell>
        </row>
        <row r="1458">
          <cell r="D1458">
            <v>0</v>
          </cell>
          <cell r="G1458">
            <v>0</v>
          </cell>
          <cell r="J1458">
            <v>0</v>
          </cell>
        </row>
        <row r="1461">
          <cell r="D1461">
            <v>0</v>
          </cell>
          <cell r="G1461">
            <v>0</v>
          </cell>
          <cell r="J1461">
            <v>0</v>
          </cell>
        </row>
        <row r="1462">
          <cell r="D1462">
            <v>5000</v>
          </cell>
          <cell r="G1462">
            <v>0</v>
          </cell>
          <cell r="J1462">
            <v>5000</v>
          </cell>
        </row>
        <row r="1463">
          <cell r="D1463">
            <v>0</v>
          </cell>
          <cell r="G1463">
            <v>0</v>
          </cell>
          <cell r="J1463">
            <v>0</v>
          </cell>
        </row>
        <row r="1464">
          <cell r="D1464">
            <v>0</v>
          </cell>
          <cell r="G1464">
            <v>0</v>
          </cell>
          <cell r="J1464">
            <v>0</v>
          </cell>
        </row>
        <row r="1465">
          <cell r="D1465">
            <v>0</v>
          </cell>
          <cell r="G1465">
            <v>0</v>
          </cell>
          <cell r="J1465">
            <v>0</v>
          </cell>
        </row>
        <row r="1466">
          <cell r="D1466">
            <v>0</v>
          </cell>
          <cell r="G1466">
            <v>0</v>
          </cell>
          <cell r="J1466">
            <v>0</v>
          </cell>
        </row>
        <row r="1467">
          <cell r="D1467">
            <v>0</v>
          </cell>
          <cell r="G1467">
            <v>0</v>
          </cell>
          <cell r="J1467">
            <v>0</v>
          </cell>
        </row>
        <row r="1468">
          <cell r="D1468">
            <v>0</v>
          </cell>
          <cell r="G1468">
            <v>0</v>
          </cell>
          <cell r="J1468">
            <v>50000</v>
          </cell>
        </row>
        <row r="1469">
          <cell r="D1469">
            <v>700000</v>
          </cell>
          <cell r="G1469">
            <v>543771</v>
          </cell>
          <cell r="J1469">
            <v>700000</v>
          </cell>
        </row>
        <row r="1470">
          <cell r="D1470">
            <v>0</v>
          </cell>
          <cell r="G1470">
            <v>0</v>
          </cell>
          <cell r="J1470">
            <v>100000</v>
          </cell>
        </row>
        <row r="1471">
          <cell r="D1471">
            <v>0</v>
          </cell>
          <cell r="G1471">
            <v>0</v>
          </cell>
          <cell r="J1471">
            <v>0</v>
          </cell>
        </row>
        <row r="1472">
          <cell r="D1472">
            <v>0</v>
          </cell>
          <cell r="G1472">
            <v>0</v>
          </cell>
          <cell r="J1472">
            <v>0</v>
          </cell>
        </row>
        <row r="1473">
          <cell r="D1473">
            <v>0</v>
          </cell>
          <cell r="G1473">
            <v>0</v>
          </cell>
          <cell r="J1473">
            <v>0</v>
          </cell>
        </row>
        <row r="1475">
          <cell r="D1475">
            <v>50000</v>
          </cell>
          <cell r="G1475">
            <v>10000</v>
          </cell>
          <cell r="J1475">
            <v>50000</v>
          </cell>
        </row>
        <row r="1479">
          <cell r="D1479">
            <v>0</v>
          </cell>
          <cell r="G1479">
            <v>0</v>
          </cell>
          <cell r="J1479">
            <v>200000</v>
          </cell>
        </row>
        <row r="1480">
          <cell r="D1480">
            <v>0</v>
          </cell>
          <cell r="G1480">
            <v>0</v>
          </cell>
          <cell r="J1480">
            <v>0</v>
          </cell>
        </row>
        <row r="1481">
          <cell r="D1481">
            <v>0</v>
          </cell>
          <cell r="G1481">
            <v>0</v>
          </cell>
          <cell r="J1481">
            <v>50000</v>
          </cell>
        </row>
        <row r="1482">
          <cell r="D1482">
            <v>10000</v>
          </cell>
          <cell r="G1482">
            <v>0</v>
          </cell>
          <cell r="J1482">
            <v>100000</v>
          </cell>
        </row>
        <row r="1483">
          <cell r="D1483">
            <v>0</v>
          </cell>
          <cell r="G1483">
            <v>0</v>
          </cell>
          <cell r="J1483">
            <v>0</v>
          </cell>
        </row>
        <row r="1495">
          <cell r="D1495">
            <v>975180</v>
          </cell>
          <cell r="G1495">
            <v>969480</v>
          </cell>
          <cell r="J1495">
            <v>0</v>
          </cell>
        </row>
        <row r="1496">
          <cell r="D1496">
            <v>0</v>
          </cell>
          <cell r="G1496">
            <v>0</v>
          </cell>
          <cell r="J1496">
            <v>0</v>
          </cell>
        </row>
        <row r="1499">
          <cell r="D1499">
            <v>336774</v>
          </cell>
          <cell r="G1499">
            <v>116093</v>
          </cell>
          <cell r="J1499">
            <v>0</v>
          </cell>
        </row>
        <row r="1502">
          <cell r="D1502">
            <v>72150</v>
          </cell>
          <cell r="G1502">
            <v>53184</v>
          </cell>
          <cell r="J1502">
            <v>0</v>
          </cell>
        </row>
        <row r="1503">
          <cell r="D1503">
            <v>460872</v>
          </cell>
          <cell r="G1503">
            <v>367704</v>
          </cell>
          <cell r="J1503">
            <v>0</v>
          </cell>
        </row>
        <row r="1504">
          <cell r="D1504">
            <v>0</v>
          </cell>
          <cell r="G1504">
            <v>0</v>
          </cell>
          <cell r="J1504">
            <v>0</v>
          </cell>
        </row>
        <row r="1505">
          <cell r="D1505">
            <v>0</v>
          </cell>
          <cell r="G1505">
            <v>0</v>
          </cell>
          <cell r="J1505">
            <v>0</v>
          </cell>
        </row>
        <row r="1506">
          <cell r="D1506">
            <v>218659</v>
          </cell>
          <cell r="G1506">
            <v>119080</v>
          </cell>
          <cell r="J1506">
            <v>0</v>
          </cell>
        </row>
        <row r="1507">
          <cell r="D1507">
            <v>198480</v>
          </cell>
          <cell r="G1507">
            <v>31164</v>
          </cell>
          <cell r="J1507">
            <v>0</v>
          </cell>
        </row>
        <row r="1508">
          <cell r="D1508">
            <v>0</v>
          </cell>
          <cell r="G1508">
            <v>0</v>
          </cell>
          <cell r="J1508">
            <v>0</v>
          </cell>
        </row>
        <row r="1509">
          <cell r="D1509">
            <v>0</v>
          </cell>
          <cell r="G1509">
            <v>0</v>
          </cell>
          <cell r="J1509">
            <v>0</v>
          </cell>
        </row>
        <row r="1510">
          <cell r="D1510">
            <v>0</v>
          </cell>
          <cell r="G1510">
            <v>0</v>
          </cell>
          <cell r="J1510">
            <v>0</v>
          </cell>
        </row>
        <row r="1511">
          <cell r="D1511">
            <v>0</v>
          </cell>
          <cell r="G1511">
            <v>0</v>
          </cell>
          <cell r="J1511">
            <v>0</v>
          </cell>
        </row>
        <row r="1512">
          <cell r="D1512">
            <v>0</v>
          </cell>
          <cell r="G1512">
            <v>0</v>
          </cell>
          <cell r="J1512">
            <v>0</v>
          </cell>
        </row>
        <row r="1513">
          <cell r="D1513">
            <v>0</v>
          </cell>
          <cell r="G1513">
            <v>0</v>
          </cell>
          <cell r="J1513">
            <v>0</v>
          </cell>
        </row>
        <row r="1514">
          <cell r="D1514">
            <v>0</v>
          </cell>
          <cell r="G1514">
            <v>0</v>
          </cell>
          <cell r="J1514">
            <v>0</v>
          </cell>
        </row>
        <row r="1515">
          <cell r="D1515">
            <v>0</v>
          </cell>
          <cell r="G1515">
            <v>0</v>
          </cell>
          <cell r="J1515">
            <v>0</v>
          </cell>
        </row>
        <row r="1516">
          <cell r="D1516">
            <v>0</v>
          </cell>
          <cell r="G1516">
            <v>0</v>
          </cell>
          <cell r="J1516">
            <v>0</v>
          </cell>
        </row>
        <row r="1517">
          <cell r="D1517">
            <v>184152</v>
          </cell>
          <cell r="G1517">
            <v>132720</v>
          </cell>
          <cell r="J1517">
            <v>0</v>
          </cell>
        </row>
        <row r="1518">
          <cell r="D1518">
            <v>115224</v>
          </cell>
          <cell r="G1518">
            <v>141660</v>
          </cell>
          <cell r="J1518">
            <v>0</v>
          </cell>
        </row>
        <row r="1519">
          <cell r="D1519">
            <v>115224</v>
          </cell>
          <cell r="G1519">
            <v>105529</v>
          </cell>
          <cell r="J1519">
            <v>0</v>
          </cell>
        </row>
        <row r="1520">
          <cell r="D1520">
            <v>410424.9</v>
          </cell>
          <cell r="G1520">
            <v>241116</v>
          </cell>
          <cell r="J1520">
            <v>0</v>
          </cell>
        </row>
        <row r="1521">
          <cell r="D1521">
            <v>0</v>
          </cell>
          <cell r="G1521">
            <v>0</v>
          </cell>
          <cell r="J1521">
            <v>0</v>
          </cell>
        </row>
        <row r="1522">
          <cell r="D1522">
            <v>0</v>
          </cell>
          <cell r="G1522">
            <v>0</v>
          </cell>
          <cell r="J1522">
            <v>0</v>
          </cell>
        </row>
        <row r="1526">
          <cell r="D1526">
            <v>12700</v>
          </cell>
          <cell r="G1526">
            <v>12700</v>
          </cell>
          <cell r="J1526">
            <v>127000</v>
          </cell>
        </row>
        <row r="1527">
          <cell r="D1527">
            <v>50000</v>
          </cell>
          <cell r="G1527">
            <v>50000</v>
          </cell>
          <cell r="J1527">
            <v>100000</v>
          </cell>
        </row>
        <row r="1528">
          <cell r="D1528">
            <v>0</v>
          </cell>
          <cell r="G1528">
            <v>0</v>
          </cell>
          <cell r="J1528">
            <v>0</v>
          </cell>
        </row>
        <row r="1529">
          <cell r="D1529">
            <v>100000</v>
          </cell>
          <cell r="G1529">
            <v>30000</v>
          </cell>
          <cell r="J1529">
            <v>100000</v>
          </cell>
        </row>
        <row r="1530">
          <cell r="D1530">
            <v>0</v>
          </cell>
          <cell r="G1530">
            <v>0</v>
          </cell>
          <cell r="J1530">
            <v>0</v>
          </cell>
        </row>
        <row r="1531">
          <cell r="D1531">
            <v>32700</v>
          </cell>
          <cell r="G1531">
            <v>32700</v>
          </cell>
          <cell r="J1531">
            <v>32700</v>
          </cell>
        </row>
        <row r="1532">
          <cell r="D1532">
            <v>0</v>
          </cell>
          <cell r="G1532">
            <v>0</v>
          </cell>
          <cell r="J1532">
            <v>0</v>
          </cell>
        </row>
        <row r="1536">
          <cell r="D1536">
            <v>25000</v>
          </cell>
          <cell r="G1536">
            <v>0</v>
          </cell>
          <cell r="J1536">
            <v>30000</v>
          </cell>
        </row>
        <row r="1537">
          <cell r="D1537">
            <v>2500</v>
          </cell>
          <cell r="G1537">
            <v>0</v>
          </cell>
          <cell r="J1537">
            <v>2700</v>
          </cell>
        </row>
        <row r="1538">
          <cell r="D1538">
            <v>1000</v>
          </cell>
          <cell r="G1538">
            <v>0</v>
          </cell>
          <cell r="J1538">
            <v>1200</v>
          </cell>
        </row>
        <row r="1539">
          <cell r="D1539">
            <v>0</v>
          </cell>
          <cell r="G1539">
            <v>0</v>
          </cell>
          <cell r="J1539">
            <v>0</v>
          </cell>
        </row>
        <row r="1540">
          <cell r="D1540">
            <v>0</v>
          </cell>
          <cell r="G1540">
            <v>0</v>
          </cell>
          <cell r="J1540">
            <v>0</v>
          </cell>
        </row>
        <row r="1541">
          <cell r="D1541">
            <v>0</v>
          </cell>
          <cell r="G1541">
            <v>0</v>
          </cell>
          <cell r="J1541">
            <v>0</v>
          </cell>
        </row>
        <row r="1542">
          <cell r="D1542">
            <v>0</v>
          </cell>
          <cell r="G1542">
            <v>0</v>
          </cell>
          <cell r="J1542">
            <v>0</v>
          </cell>
        </row>
        <row r="1543">
          <cell r="D1543">
            <v>5000</v>
          </cell>
          <cell r="G1543">
            <v>0</v>
          </cell>
          <cell r="J1543">
            <v>5000</v>
          </cell>
        </row>
        <row r="1544">
          <cell r="D1544">
            <v>2500</v>
          </cell>
          <cell r="G1544">
            <v>0</v>
          </cell>
          <cell r="J1544">
            <v>2500</v>
          </cell>
        </row>
        <row r="1545">
          <cell r="D1545">
            <v>0</v>
          </cell>
          <cell r="G1545">
            <v>0</v>
          </cell>
          <cell r="J1545">
            <v>0</v>
          </cell>
        </row>
        <row r="1546">
          <cell r="D1546">
            <v>0</v>
          </cell>
          <cell r="G1546">
            <v>0</v>
          </cell>
          <cell r="J1546">
            <v>0</v>
          </cell>
        </row>
        <row r="1547">
          <cell r="D1547">
            <v>0</v>
          </cell>
          <cell r="G1547">
            <v>0</v>
          </cell>
          <cell r="J1547">
            <v>0</v>
          </cell>
        </row>
        <row r="1548">
          <cell r="D1548">
            <v>5000</v>
          </cell>
          <cell r="G1548">
            <v>0</v>
          </cell>
          <cell r="J1548">
            <v>0</v>
          </cell>
        </row>
        <row r="1556">
          <cell r="D1556">
            <v>0</v>
          </cell>
          <cell r="G1556">
            <v>0</v>
          </cell>
          <cell r="J1556">
            <v>0</v>
          </cell>
        </row>
        <row r="1561">
          <cell r="D1561">
            <v>0</v>
          </cell>
          <cell r="G1561">
            <v>0</v>
          </cell>
          <cell r="J1561">
            <v>0</v>
          </cell>
        </row>
        <row r="1562">
          <cell r="D1562">
            <v>0</v>
          </cell>
          <cell r="G1562">
            <v>0</v>
          </cell>
          <cell r="J1562">
            <v>0</v>
          </cell>
        </row>
        <row r="1563">
          <cell r="D1563">
            <v>0</v>
          </cell>
          <cell r="G1563">
            <v>0</v>
          </cell>
          <cell r="J1563">
            <v>0</v>
          </cell>
        </row>
        <row r="1564">
          <cell r="D1564">
            <v>5000</v>
          </cell>
          <cell r="G1564">
            <v>0</v>
          </cell>
          <cell r="J1564">
            <v>5000</v>
          </cell>
        </row>
        <row r="1565">
          <cell r="D1565">
            <v>0</v>
          </cell>
          <cell r="G1565">
            <v>0</v>
          </cell>
          <cell r="J1565">
            <v>0</v>
          </cell>
        </row>
        <row r="1568">
          <cell r="D1568">
            <v>20000</v>
          </cell>
          <cell r="G1568">
            <v>34625</v>
          </cell>
          <cell r="J1568">
            <v>50000</v>
          </cell>
        </row>
        <row r="1569">
          <cell r="D1569">
            <v>5000</v>
          </cell>
          <cell r="G1569">
            <v>0</v>
          </cell>
          <cell r="J1569">
            <v>5000</v>
          </cell>
        </row>
        <row r="1572">
          <cell r="D1572">
            <v>7500</v>
          </cell>
          <cell r="G1572">
            <v>5581</v>
          </cell>
          <cell r="J1572">
            <v>7500</v>
          </cell>
        </row>
        <row r="1573">
          <cell r="D1573">
            <v>0</v>
          </cell>
          <cell r="G1573">
            <v>0</v>
          </cell>
          <cell r="J1573">
            <v>0</v>
          </cell>
        </row>
        <row r="1576">
          <cell r="D1576">
            <v>5000</v>
          </cell>
          <cell r="G1576">
            <v>0</v>
          </cell>
          <cell r="J1576">
            <v>0</v>
          </cell>
        </row>
        <row r="1577">
          <cell r="D1577">
            <v>1000</v>
          </cell>
          <cell r="G1577">
            <v>0</v>
          </cell>
          <cell r="J1577">
            <v>1000</v>
          </cell>
        </row>
        <row r="1578">
          <cell r="D1578">
            <v>0</v>
          </cell>
          <cell r="G1578">
            <v>0</v>
          </cell>
          <cell r="J1578">
            <v>0</v>
          </cell>
        </row>
        <row r="1579">
          <cell r="D1579">
            <v>0</v>
          </cell>
          <cell r="G1579">
            <v>0</v>
          </cell>
          <cell r="J1579">
            <v>0</v>
          </cell>
        </row>
        <row r="1580">
          <cell r="D1580">
            <v>0</v>
          </cell>
          <cell r="G1580">
            <v>0</v>
          </cell>
          <cell r="J1580">
            <v>0</v>
          </cell>
        </row>
        <row r="1581">
          <cell r="D1581">
            <v>0</v>
          </cell>
          <cell r="G1581">
            <v>0</v>
          </cell>
          <cell r="J1581">
            <v>0</v>
          </cell>
        </row>
        <row r="1582">
          <cell r="D1582">
            <v>0</v>
          </cell>
          <cell r="G1582">
            <v>0</v>
          </cell>
          <cell r="J1582">
            <v>0</v>
          </cell>
        </row>
        <row r="1583">
          <cell r="D1583">
            <v>0</v>
          </cell>
          <cell r="G1583">
            <v>0</v>
          </cell>
          <cell r="J1583">
            <v>10000</v>
          </cell>
        </row>
        <row r="1584">
          <cell r="D1584">
            <v>175000</v>
          </cell>
          <cell r="G1584">
            <v>180376</v>
          </cell>
          <cell r="J1584">
            <v>200000</v>
          </cell>
        </row>
        <row r="1585">
          <cell r="D1585">
            <v>0</v>
          </cell>
          <cell r="G1585">
            <v>0</v>
          </cell>
          <cell r="J1585">
            <v>0</v>
          </cell>
        </row>
        <row r="1586">
          <cell r="D1586">
            <v>0</v>
          </cell>
          <cell r="G1586">
            <v>0</v>
          </cell>
          <cell r="J1586">
            <v>0</v>
          </cell>
        </row>
        <row r="1587">
          <cell r="D1587">
            <v>0</v>
          </cell>
          <cell r="G1587">
            <v>0</v>
          </cell>
          <cell r="J1587">
            <v>0</v>
          </cell>
        </row>
        <row r="1588">
          <cell r="D1588">
            <v>0</v>
          </cell>
          <cell r="G1588">
            <v>0</v>
          </cell>
          <cell r="J1588">
            <v>0</v>
          </cell>
        </row>
        <row r="1590">
          <cell r="D1590">
            <v>5000</v>
          </cell>
          <cell r="G1590">
            <v>0</v>
          </cell>
          <cell r="J1590">
            <v>5000</v>
          </cell>
        </row>
        <row r="1594">
          <cell r="D1594">
            <v>0</v>
          </cell>
          <cell r="G1594">
            <v>0</v>
          </cell>
          <cell r="J1594">
            <v>0</v>
          </cell>
        </row>
        <row r="1595">
          <cell r="D1595">
            <v>0</v>
          </cell>
          <cell r="G1595">
            <v>0</v>
          </cell>
          <cell r="J1595">
            <v>0</v>
          </cell>
        </row>
        <row r="1596">
          <cell r="D1596">
            <v>0</v>
          </cell>
          <cell r="G1596">
            <v>0</v>
          </cell>
          <cell r="J1596">
            <v>100000</v>
          </cell>
        </row>
        <row r="1597">
          <cell r="D1597">
            <v>10000</v>
          </cell>
          <cell r="G1597">
            <v>0</v>
          </cell>
          <cell r="J1597">
            <v>40000</v>
          </cell>
        </row>
        <row r="1598">
          <cell r="D1598">
            <v>0</v>
          </cell>
          <cell r="G1598">
            <v>0</v>
          </cell>
          <cell r="J1598">
            <v>0</v>
          </cell>
        </row>
        <row r="1610">
          <cell r="D1610">
            <v>4201560</v>
          </cell>
          <cell r="G1610">
            <v>1193760</v>
          </cell>
          <cell r="J1610">
            <v>1223580</v>
          </cell>
        </row>
        <row r="1611">
          <cell r="D1611">
            <v>0</v>
          </cell>
          <cell r="G1611">
            <v>0</v>
          </cell>
          <cell r="J1611">
            <v>0</v>
          </cell>
        </row>
        <row r="1614">
          <cell r="D1614">
            <v>3651660</v>
          </cell>
          <cell r="G1614">
            <v>556200</v>
          </cell>
          <cell r="J1614">
            <v>569150</v>
          </cell>
        </row>
        <row r="1617">
          <cell r="D1617">
            <v>669156</v>
          </cell>
          <cell r="G1617">
            <v>108588</v>
          </cell>
          <cell r="J1617">
            <v>108588</v>
          </cell>
        </row>
        <row r="1618">
          <cell r="D1618">
            <v>4146450</v>
          </cell>
          <cell r="G1618">
            <v>643248</v>
          </cell>
          <cell r="J1618">
            <v>1075638</v>
          </cell>
        </row>
        <row r="1619">
          <cell r="D1619">
            <v>0</v>
          </cell>
          <cell r="G1619">
            <v>0</v>
          </cell>
          <cell r="J1619">
            <v>0</v>
          </cell>
        </row>
        <row r="1620">
          <cell r="D1620">
            <v>0</v>
          </cell>
          <cell r="G1620">
            <v>0</v>
          </cell>
          <cell r="J1620">
            <v>0</v>
          </cell>
        </row>
        <row r="1621">
          <cell r="D1621">
            <v>1308870</v>
          </cell>
          <cell r="G1621">
            <v>145836</v>
          </cell>
          <cell r="J1621">
            <v>298788.33333333331</v>
          </cell>
        </row>
        <row r="1622">
          <cell r="D1622">
            <v>474984</v>
          </cell>
          <cell r="G1622">
            <v>58164</v>
          </cell>
          <cell r="J1622">
            <v>58164</v>
          </cell>
        </row>
        <row r="1623">
          <cell r="D1623">
            <v>0</v>
          </cell>
          <cell r="G1623">
            <v>0</v>
          </cell>
          <cell r="J1623">
            <v>0</v>
          </cell>
        </row>
        <row r="1624">
          <cell r="D1624">
            <v>0</v>
          </cell>
          <cell r="G1624">
            <v>0</v>
          </cell>
          <cell r="J1624">
            <v>0</v>
          </cell>
        </row>
        <row r="1625">
          <cell r="D1625">
            <v>0</v>
          </cell>
          <cell r="G1625">
            <v>0</v>
          </cell>
          <cell r="J1625">
            <v>0</v>
          </cell>
        </row>
        <row r="1626">
          <cell r="D1626">
            <v>0</v>
          </cell>
          <cell r="G1626">
            <v>0</v>
          </cell>
          <cell r="J1626">
            <v>0</v>
          </cell>
        </row>
        <row r="1627">
          <cell r="D1627">
            <v>0</v>
          </cell>
          <cell r="G1627">
            <v>0</v>
          </cell>
          <cell r="J1627">
            <v>0</v>
          </cell>
        </row>
        <row r="1628">
          <cell r="D1628">
            <v>0</v>
          </cell>
          <cell r="G1628">
            <v>0</v>
          </cell>
          <cell r="J1628">
            <v>0</v>
          </cell>
        </row>
        <row r="1629">
          <cell r="D1629">
            <v>0</v>
          </cell>
          <cell r="G1629">
            <v>0</v>
          </cell>
          <cell r="J1629">
            <v>0</v>
          </cell>
        </row>
        <row r="1630">
          <cell r="D1630">
            <v>0</v>
          </cell>
          <cell r="G1630">
            <v>0</v>
          </cell>
          <cell r="J1630">
            <v>0</v>
          </cell>
        </row>
        <row r="1631">
          <cell r="D1631">
            <v>0</v>
          </cell>
          <cell r="G1631">
            <v>0</v>
          </cell>
          <cell r="J1631">
            <v>0</v>
          </cell>
        </row>
        <row r="1632">
          <cell r="D1632">
            <v>1234884</v>
          </cell>
          <cell r="G1632">
            <v>160824</v>
          </cell>
          <cell r="J1632">
            <v>256236</v>
          </cell>
        </row>
        <row r="1633">
          <cell r="D1633">
            <v>551732</v>
          </cell>
          <cell r="G1633">
            <v>552804</v>
          </cell>
          <cell r="J1633">
            <v>160824</v>
          </cell>
        </row>
        <row r="1634">
          <cell r="D1634">
            <v>551732</v>
          </cell>
          <cell r="G1634">
            <v>256236</v>
          </cell>
          <cell r="J1634">
            <v>160824</v>
          </cell>
        </row>
        <row r="1635">
          <cell r="D1635">
            <v>2538549</v>
          </cell>
          <cell r="G1635">
            <v>160824</v>
          </cell>
          <cell r="J1635">
            <v>566277</v>
          </cell>
        </row>
        <row r="1636">
          <cell r="D1636">
            <v>0</v>
          </cell>
          <cell r="G1636">
            <v>0</v>
          </cell>
          <cell r="J1636">
            <v>387003.5</v>
          </cell>
        </row>
        <row r="1637">
          <cell r="D1637">
            <v>0</v>
          </cell>
          <cell r="G1637">
            <v>0</v>
          </cell>
          <cell r="J1637">
            <v>0</v>
          </cell>
        </row>
        <row r="1641">
          <cell r="D1641">
            <v>20700</v>
          </cell>
          <cell r="G1641">
            <v>20700</v>
          </cell>
          <cell r="J1641">
            <v>20700</v>
          </cell>
        </row>
        <row r="1642">
          <cell r="D1642">
            <v>0</v>
          </cell>
          <cell r="G1642">
            <v>0</v>
          </cell>
          <cell r="J1642">
            <v>300000</v>
          </cell>
        </row>
        <row r="1643">
          <cell r="D1643">
            <v>0</v>
          </cell>
          <cell r="G1643">
            <v>0</v>
          </cell>
          <cell r="J1643">
            <v>0</v>
          </cell>
        </row>
        <row r="1644">
          <cell r="D1644">
            <v>10000</v>
          </cell>
          <cell r="G1644">
            <v>10000</v>
          </cell>
          <cell r="J1644">
            <v>1200000</v>
          </cell>
        </row>
        <row r="1645">
          <cell r="D1645">
            <v>0</v>
          </cell>
          <cell r="G1645">
            <v>0</v>
          </cell>
          <cell r="J1645">
            <v>0</v>
          </cell>
        </row>
        <row r="1646">
          <cell r="D1646">
            <v>75000</v>
          </cell>
          <cell r="G1646">
            <v>0</v>
          </cell>
          <cell r="J1646">
            <v>75000</v>
          </cell>
        </row>
        <row r="1647">
          <cell r="D1647">
            <v>0</v>
          </cell>
          <cell r="G1647">
            <v>0</v>
          </cell>
          <cell r="J1647">
            <v>0</v>
          </cell>
        </row>
        <row r="1651">
          <cell r="D1651">
            <v>5000</v>
          </cell>
          <cell r="G1651">
            <v>0</v>
          </cell>
          <cell r="J1651">
            <v>400000</v>
          </cell>
        </row>
        <row r="1652">
          <cell r="D1652">
            <v>5000</v>
          </cell>
          <cell r="G1652">
            <v>0</v>
          </cell>
          <cell r="J1652">
            <v>30000</v>
          </cell>
        </row>
        <row r="1653">
          <cell r="D1653">
            <v>5000</v>
          </cell>
          <cell r="G1653">
            <v>0</v>
          </cell>
          <cell r="J1653">
            <v>50000</v>
          </cell>
        </row>
        <row r="1654">
          <cell r="D1654">
            <v>5000</v>
          </cell>
          <cell r="G1654">
            <v>0</v>
          </cell>
          <cell r="J1654">
            <v>60000</v>
          </cell>
        </row>
        <row r="1655">
          <cell r="D1655">
            <v>0</v>
          </cell>
          <cell r="G1655">
            <v>0</v>
          </cell>
          <cell r="J1655">
            <v>0</v>
          </cell>
        </row>
        <row r="1656">
          <cell r="D1656">
            <v>0</v>
          </cell>
          <cell r="G1656">
            <v>0</v>
          </cell>
          <cell r="J1656">
            <v>0</v>
          </cell>
        </row>
        <row r="1657">
          <cell r="D1657">
            <v>0</v>
          </cell>
          <cell r="G1657">
            <v>0</v>
          </cell>
          <cell r="J1657">
            <v>0</v>
          </cell>
        </row>
        <row r="1658">
          <cell r="D1658">
            <v>5000</v>
          </cell>
          <cell r="G1658">
            <v>0</v>
          </cell>
          <cell r="J1658">
            <v>1000000</v>
          </cell>
        </row>
        <row r="1659">
          <cell r="D1659">
            <v>2500</v>
          </cell>
          <cell r="G1659">
            <v>0</v>
          </cell>
          <cell r="J1659">
            <v>10000</v>
          </cell>
        </row>
        <row r="1660">
          <cell r="D1660">
            <v>5000</v>
          </cell>
          <cell r="G1660">
            <v>0</v>
          </cell>
          <cell r="J1660">
            <v>60000</v>
          </cell>
        </row>
        <row r="1661">
          <cell r="D1661">
            <v>0</v>
          </cell>
          <cell r="G1661">
            <v>0</v>
          </cell>
          <cell r="J1661">
            <v>0</v>
          </cell>
        </row>
        <row r="1662">
          <cell r="D1662">
            <v>5000</v>
          </cell>
          <cell r="G1662">
            <v>0</v>
          </cell>
          <cell r="J1662">
            <v>5000</v>
          </cell>
        </row>
        <row r="1663">
          <cell r="D1663">
            <v>0</v>
          </cell>
          <cell r="G1663">
            <v>0</v>
          </cell>
          <cell r="J1663">
            <v>50000</v>
          </cell>
        </row>
        <row r="1671">
          <cell r="D1671">
            <v>0</v>
          </cell>
          <cell r="G1671">
            <v>0</v>
          </cell>
          <cell r="J1671">
            <v>0</v>
          </cell>
        </row>
        <row r="1676">
          <cell r="D1676">
            <v>5000</v>
          </cell>
          <cell r="G1676">
            <v>0</v>
          </cell>
          <cell r="J1676">
            <v>0</v>
          </cell>
        </row>
        <row r="1677">
          <cell r="D1677">
            <v>5000</v>
          </cell>
          <cell r="G1677">
            <v>0</v>
          </cell>
          <cell r="J1677">
            <v>10000</v>
          </cell>
        </row>
        <row r="1678">
          <cell r="D1678">
            <v>0</v>
          </cell>
          <cell r="G1678">
            <v>0</v>
          </cell>
          <cell r="J1678">
            <v>10000</v>
          </cell>
        </row>
        <row r="1679">
          <cell r="D1679">
            <v>5000</v>
          </cell>
          <cell r="G1679">
            <v>0</v>
          </cell>
          <cell r="J1679">
            <v>10000</v>
          </cell>
        </row>
        <row r="1680">
          <cell r="D1680">
            <v>5000</v>
          </cell>
          <cell r="G1680">
            <v>0</v>
          </cell>
          <cell r="J1680">
            <v>50000</v>
          </cell>
        </row>
        <row r="1683">
          <cell r="D1683">
            <v>5000</v>
          </cell>
          <cell r="G1683">
            <v>0</v>
          </cell>
          <cell r="J1683">
            <v>100000</v>
          </cell>
        </row>
        <row r="1684">
          <cell r="D1684">
            <v>5000</v>
          </cell>
          <cell r="G1684">
            <v>0</v>
          </cell>
          <cell r="J1684">
            <v>0</v>
          </cell>
        </row>
        <row r="1687">
          <cell r="D1687">
            <v>5000</v>
          </cell>
          <cell r="G1687">
            <v>0</v>
          </cell>
          <cell r="J1687">
            <v>25000</v>
          </cell>
        </row>
        <row r="1688">
          <cell r="D1688">
            <v>5000</v>
          </cell>
          <cell r="G1688">
            <v>0</v>
          </cell>
          <cell r="J1688">
            <v>0</v>
          </cell>
        </row>
        <row r="1691">
          <cell r="D1691">
            <v>50000</v>
          </cell>
          <cell r="G1691">
            <v>0</v>
          </cell>
          <cell r="J1691">
            <v>75000</v>
          </cell>
        </row>
        <row r="1692">
          <cell r="D1692">
            <v>5000</v>
          </cell>
          <cell r="G1692">
            <v>0</v>
          </cell>
          <cell r="J1692">
            <v>10000</v>
          </cell>
        </row>
        <row r="1693">
          <cell r="D1693">
            <v>5000</v>
          </cell>
          <cell r="G1693">
            <v>0</v>
          </cell>
          <cell r="J1693">
            <v>0</v>
          </cell>
        </row>
        <row r="1694">
          <cell r="D1694">
            <v>5000</v>
          </cell>
          <cell r="G1694">
            <v>0</v>
          </cell>
          <cell r="J1694">
            <v>10000</v>
          </cell>
        </row>
        <row r="1695">
          <cell r="D1695">
            <v>5000</v>
          </cell>
          <cell r="G1695">
            <v>0</v>
          </cell>
          <cell r="J1695">
            <v>10000</v>
          </cell>
        </row>
        <row r="1696">
          <cell r="D1696">
            <v>0</v>
          </cell>
          <cell r="G1696">
            <v>0</v>
          </cell>
          <cell r="J1696">
            <v>0</v>
          </cell>
        </row>
        <row r="1697">
          <cell r="D1697">
            <v>0</v>
          </cell>
          <cell r="G1697">
            <v>0</v>
          </cell>
          <cell r="J1697">
            <v>10000</v>
          </cell>
        </row>
        <row r="1698">
          <cell r="D1698">
            <v>5000</v>
          </cell>
          <cell r="G1698">
            <v>0</v>
          </cell>
          <cell r="J1698">
            <v>0</v>
          </cell>
        </row>
        <row r="1699">
          <cell r="D1699">
            <v>20000</v>
          </cell>
          <cell r="G1699">
            <v>0</v>
          </cell>
          <cell r="J1699">
            <v>100000</v>
          </cell>
        </row>
        <row r="1700">
          <cell r="D1700">
            <v>0</v>
          </cell>
          <cell r="G1700">
            <v>0</v>
          </cell>
          <cell r="J1700">
            <v>0</v>
          </cell>
        </row>
        <row r="1701">
          <cell r="D1701">
            <v>0</v>
          </cell>
          <cell r="G1701">
            <v>0</v>
          </cell>
          <cell r="J1701">
            <v>0</v>
          </cell>
        </row>
        <row r="1702">
          <cell r="D1702">
            <v>0</v>
          </cell>
          <cell r="G1702">
            <v>0</v>
          </cell>
          <cell r="J1702">
            <v>0</v>
          </cell>
        </row>
        <row r="1703">
          <cell r="D1703">
            <v>0</v>
          </cell>
          <cell r="G1703">
            <v>0</v>
          </cell>
          <cell r="J1703">
            <v>0</v>
          </cell>
        </row>
        <row r="1705">
          <cell r="D1705">
            <v>10000</v>
          </cell>
          <cell r="G1705">
            <v>0</v>
          </cell>
          <cell r="J1705">
            <v>25000</v>
          </cell>
        </row>
        <row r="1709">
          <cell r="D1709">
            <v>0</v>
          </cell>
          <cell r="G1709">
            <v>0</v>
          </cell>
          <cell r="J1709">
            <v>3000000</v>
          </cell>
        </row>
        <row r="1710">
          <cell r="D1710">
            <v>10000</v>
          </cell>
          <cell r="G1710">
            <v>0</v>
          </cell>
          <cell r="J1710">
            <v>2000000</v>
          </cell>
        </row>
        <row r="1711">
          <cell r="D1711">
            <v>100000</v>
          </cell>
          <cell r="G1711">
            <v>0</v>
          </cell>
          <cell r="J1711">
            <v>100000</v>
          </cell>
        </row>
        <row r="1712">
          <cell r="D1712">
            <v>10000</v>
          </cell>
          <cell r="G1712">
            <v>0</v>
          </cell>
          <cell r="J1712">
            <v>100000</v>
          </cell>
        </row>
        <row r="1713">
          <cell r="D1713">
            <v>10000</v>
          </cell>
          <cell r="G1713">
            <v>0</v>
          </cell>
          <cell r="J1713">
            <v>0</v>
          </cell>
        </row>
        <row r="1714">
          <cell r="D1714">
            <v>0</v>
          </cell>
          <cell r="G1714">
            <v>0</v>
          </cell>
          <cell r="J1714">
            <v>0</v>
          </cell>
        </row>
        <row r="1725">
          <cell r="D1725">
            <v>0</v>
          </cell>
          <cell r="G1725">
            <v>0</v>
          </cell>
          <cell r="J1725">
            <v>0</v>
          </cell>
        </row>
        <row r="1726">
          <cell r="D1726">
            <v>0</v>
          </cell>
          <cell r="G1726">
            <v>0</v>
          </cell>
          <cell r="J1726">
            <v>0</v>
          </cell>
        </row>
        <row r="1729">
          <cell r="D1729">
            <v>0</v>
          </cell>
          <cell r="G1729">
            <v>0</v>
          </cell>
          <cell r="J1729">
            <v>0</v>
          </cell>
        </row>
        <row r="1732">
          <cell r="D1732">
            <v>0</v>
          </cell>
          <cell r="G1732">
            <v>0</v>
          </cell>
          <cell r="J1732">
            <v>0</v>
          </cell>
        </row>
        <row r="1733">
          <cell r="D1733">
            <v>0</v>
          </cell>
          <cell r="G1733">
            <v>0</v>
          </cell>
          <cell r="J1733">
            <v>0</v>
          </cell>
        </row>
        <row r="1734">
          <cell r="D1734">
            <v>0</v>
          </cell>
          <cell r="G1734">
            <v>0</v>
          </cell>
          <cell r="J1734">
            <v>0</v>
          </cell>
        </row>
        <row r="1735">
          <cell r="D1735">
            <v>0</v>
          </cell>
          <cell r="G1735">
            <v>0</v>
          </cell>
          <cell r="J1735">
            <v>0</v>
          </cell>
        </row>
        <row r="1736">
          <cell r="D1736">
            <v>0</v>
          </cell>
          <cell r="G1736">
            <v>0</v>
          </cell>
          <cell r="J1736">
            <v>0</v>
          </cell>
        </row>
        <row r="1737">
          <cell r="D1737">
            <v>0</v>
          </cell>
          <cell r="G1737">
            <v>0</v>
          </cell>
          <cell r="J1737">
            <v>0</v>
          </cell>
        </row>
        <row r="1738">
          <cell r="D1738">
            <v>0</v>
          </cell>
          <cell r="G1738">
            <v>0</v>
          </cell>
          <cell r="J1738">
            <v>0</v>
          </cell>
        </row>
        <row r="1739">
          <cell r="D1739">
            <v>0</v>
          </cell>
          <cell r="G1739">
            <v>0</v>
          </cell>
          <cell r="J1739">
            <v>0</v>
          </cell>
        </row>
        <row r="1740">
          <cell r="D1740">
            <v>0</v>
          </cell>
          <cell r="G1740">
            <v>0</v>
          </cell>
          <cell r="J1740">
            <v>0</v>
          </cell>
        </row>
        <row r="1741">
          <cell r="D1741">
            <v>0</v>
          </cell>
          <cell r="G1741">
            <v>0</v>
          </cell>
          <cell r="J1741">
            <v>0</v>
          </cell>
        </row>
        <row r="1742">
          <cell r="D1742">
            <v>0</v>
          </cell>
          <cell r="G1742">
            <v>0</v>
          </cell>
          <cell r="J1742">
            <v>0</v>
          </cell>
        </row>
        <row r="1743">
          <cell r="D1743">
            <v>0</v>
          </cell>
          <cell r="G1743">
            <v>0</v>
          </cell>
          <cell r="J1743">
            <v>0</v>
          </cell>
        </row>
        <row r="1744">
          <cell r="D1744">
            <v>0</v>
          </cell>
          <cell r="G1744">
            <v>0</v>
          </cell>
          <cell r="J1744">
            <v>0</v>
          </cell>
        </row>
        <row r="1745">
          <cell r="D1745">
            <v>0</v>
          </cell>
          <cell r="G1745">
            <v>0</v>
          </cell>
          <cell r="J1745">
            <v>0</v>
          </cell>
        </row>
        <row r="1746">
          <cell r="D1746">
            <v>0</v>
          </cell>
          <cell r="G1746">
            <v>0</v>
          </cell>
          <cell r="J1746">
            <v>0</v>
          </cell>
        </row>
        <row r="1747">
          <cell r="D1747">
            <v>0</v>
          </cell>
          <cell r="G1747">
            <v>0</v>
          </cell>
          <cell r="J1747">
            <v>0</v>
          </cell>
        </row>
        <row r="1748">
          <cell r="D1748">
            <v>0</v>
          </cell>
          <cell r="G1748">
            <v>0</v>
          </cell>
          <cell r="J1748">
            <v>0</v>
          </cell>
        </row>
        <row r="1749">
          <cell r="D1749">
            <v>0</v>
          </cell>
          <cell r="G1749">
            <v>0</v>
          </cell>
          <cell r="J1749">
            <v>0</v>
          </cell>
        </row>
        <row r="1750">
          <cell r="D1750">
            <v>0</v>
          </cell>
          <cell r="G1750">
            <v>0</v>
          </cell>
          <cell r="J1750">
            <v>0</v>
          </cell>
        </row>
        <row r="1751">
          <cell r="D1751">
            <v>0</v>
          </cell>
          <cell r="G1751">
            <v>0</v>
          </cell>
          <cell r="J1751">
            <v>0</v>
          </cell>
        </row>
        <row r="1752">
          <cell r="D1752">
            <v>0</v>
          </cell>
          <cell r="G1752">
            <v>0</v>
          </cell>
          <cell r="J1752">
            <v>0</v>
          </cell>
        </row>
        <row r="1756">
          <cell r="D1756">
            <v>15000</v>
          </cell>
          <cell r="G1756">
            <v>0</v>
          </cell>
          <cell r="J1756">
            <v>15000</v>
          </cell>
        </row>
        <row r="1757">
          <cell r="D1757">
            <v>5000</v>
          </cell>
          <cell r="G1757">
            <v>0</v>
          </cell>
          <cell r="J1757">
            <v>5000</v>
          </cell>
        </row>
        <row r="1758">
          <cell r="D1758">
            <v>0</v>
          </cell>
          <cell r="G1758">
            <v>0</v>
          </cell>
          <cell r="J1758">
            <v>0</v>
          </cell>
        </row>
        <row r="1759">
          <cell r="D1759">
            <v>5000</v>
          </cell>
          <cell r="G1759">
            <v>0</v>
          </cell>
          <cell r="J1759">
            <v>5000</v>
          </cell>
        </row>
        <row r="1760">
          <cell r="D1760">
            <v>0</v>
          </cell>
          <cell r="G1760">
            <v>0</v>
          </cell>
          <cell r="J1760">
            <v>0</v>
          </cell>
        </row>
        <row r="1761">
          <cell r="D1761">
            <v>20000</v>
          </cell>
          <cell r="G1761">
            <v>0</v>
          </cell>
          <cell r="J1761">
            <v>20000</v>
          </cell>
        </row>
        <row r="1762">
          <cell r="D1762">
            <v>0</v>
          </cell>
          <cell r="G1762">
            <v>0</v>
          </cell>
          <cell r="J1762">
            <v>0</v>
          </cell>
        </row>
        <row r="1766">
          <cell r="D1766">
            <v>5000</v>
          </cell>
          <cell r="G1766">
            <v>0</v>
          </cell>
          <cell r="J1766">
            <v>5000</v>
          </cell>
        </row>
        <row r="1767">
          <cell r="D1767">
            <v>5000</v>
          </cell>
          <cell r="G1767">
            <v>0</v>
          </cell>
          <cell r="J1767">
            <v>5000</v>
          </cell>
        </row>
        <row r="1768">
          <cell r="D1768">
            <v>5000</v>
          </cell>
          <cell r="G1768">
            <v>0</v>
          </cell>
          <cell r="J1768">
            <v>5000</v>
          </cell>
        </row>
        <row r="1769">
          <cell r="D1769">
            <v>1000</v>
          </cell>
          <cell r="G1769">
            <v>0</v>
          </cell>
          <cell r="J1769">
            <v>1000</v>
          </cell>
        </row>
        <row r="1770">
          <cell r="D1770">
            <v>0</v>
          </cell>
          <cell r="G1770">
            <v>0</v>
          </cell>
          <cell r="J1770">
            <v>0</v>
          </cell>
        </row>
        <row r="1771">
          <cell r="D1771">
            <v>0</v>
          </cell>
          <cell r="G1771">
            <v>0</v>
          </cell>
          <cell r="J1771">
            <v>0</v>
          </cell>
        </row>
        <row r="1772">
          <cell r="D1772">
            <v>1000</v>
          </cell>
          <cell r="G1772">
            <v>0</v>
          </cell>
          <cell r="J1772">
            <v>1000</v>
          </cell>
        </row>
        <row r="1773">
          <cell r="D1773">
            <v>5000</v>
          </cell>
          <cell r="G1773">
            <v>0</v>
          </cell>
          <cell r="J1773">
            <v>5000</v>
          </cell>
        </row>
        <row r="1774">
          <cell r="D1774">
            <v>2000</v>
          </cell>
          <cell r="G1774">
            <v>0</v>
          </cell>
          <cell r="J1774">
            <v>2000</v>
          </cell>
        </row>
        <row r="1775">
          <cell r="D1775">
            <v>5000</v>
          </cell>
          <cell r="G1775">
            <v>0</v>
          </cell>
          <cell r="J1775">
            <v>5000</v>
          </cell>
        </row>
        <row r="1776">
          <cell r="D1776">
            <v>0</v>
          </cell>
          <cell r="G1776">
            <v>0</v>
          </cell>
          <cell r="J1776">
            <v>0</v>
          </cell>
        </row>
        <row r="1777">
          <cell r="D1777">
            <v>5000</v>
          </cell>
          <cell r="G1777">
            <v>0</v>
          </cell>
          <cell r="J1777">
            <v>5000</v>
          </cell>
        </row>
        <row r="1778">
          <cell r="D1778">
            <v>5000</v>
          </cell>
          <cell r="G1778">
            <v>0</v>
          </cell>
          <cell r="J1778">
            <v>5000</v>
          </cell>
        </row>
        <row r="1786">
          <cell r="D1786">
            <v>0</v>
          </cell>
          <cell r="G1786">
            <v>0</v>
          </cell>
          <cell r="J1786">
            <v>0</v>
          </cell>
        </row>
        <row r="1791">
          <cell r="D1791">
            <v>2500</v>
          </cell>
          <cell r="G1791">
            <v>0</v>
          </cell>
          <cell r="J1791">
            <v>2500</v>
          </cell>
        </row>
        <row r="1792">
          <cell r="D1792">
            <v>2500</v>
          </cell>
          <cell r="G1792">
            <v>0</v>
          </cell>
          <cell r="J1792">
            <v>2500</v>
          </cell>
        </row>
        <row r="1793">
          <cell r="D1793">
            <v>0</v>
          </cell>
          <cell r="G1793">
            <v>0</v>
          </cell>
          <cell r="J1793">
            <v>0</v>
          </cell>
        </row>
        <row r="1794">
          <cell r="D1794">
            <v>2500</v>
          </cell>
          <cell r="G1794">
            <v>0</v>
          </cell>
          <cell r="J1794">
            <v>2500</v>
          </cell>
        </row>
        <row r="1795">
          <cell r="D1795">
            <v>0</v>
          </cell>
          <cell r="G1795">
            <v>0</v>
          </cell>
          <cell r="J1795">
            <v>0</v>
          </cell>
        </row>
        <row r="1798">
          <cell r="D1798">
            <v>5000</v>
          </cell>
          <cell r="G1798">
            <v>0</v>
          </cell>
          <cell r="J1798">
            <v>5000</v>
          </cell>
        </row>
        <row r="1799">
          <cell r="D1799">
            <v>5000</v>
          </cell>
          <cell r="G1799">
            <v>0</v>
          </cell>
          <cell r="J1799">
            <v>5000</v>
          </cell>
        </row>
        <row r="1802">
          <cell r="D1802">
            <v>5000</v>
          </cell>
          <cell r="G1802">
            <v>0</v>
          </cell>
          <cell r="J1802">
            <v>5000</v>
          </cell>
        </row>
        <row r="1803">
          <cell r="D1803">
            <v>5000</v>
          </cell>
          <cell r="G1803">
            <v>0</v>
          </cell>
          <cell r="J1803">
            <v>5000</v>
          </cell>
        </row>
        <row r="1806">
          <cell r="D1806">
            <v>5000</v>
          </cell>
          <cell r="G1806">
            <v>0</v>
          </cell>
          <cell r="J1806">
            <v>5000</v>
          </cell>
        </row>
        <row r="1807">
          <cell r="D1807">
            <v>5000</v>
          </cell>
          <cell r="G1807">
            <v>0</v>
          </cell>
          <cell r="J1807">
            <v>5000</v>
          </cell>
        </row>
        <row r="1808">
          <cell r="D1808">
            <v>2000</v>
          </cell>
          <cell r="G1808">
            <v>0</v>
          </cell>
          <cell r="J1808">
            <v>2000</v>
          </cell>
        </row>
        <row r="1809">
          <cell r="D1809">
            <v>5000</v>
          </cell>
          <cell r="G1809">
            <v>0</v>
          </cell>
          <cell r="J1809">
            <v>5000</v>
          </cell>
        </row>
        <row r="1810">
          <cell r="D1810">
            <v>5000</v>
          </cell>
          <cell r="G1810">
            <v>0</v>
          </cell>
          <cell r="J1810">
            <v>5000</v>
          </cell>
        </row>
        <row r="1811">
          <cell r="D1811">
            <v>0</v>
          </cell>
          <cell r="G1811">
            <v>0</v>
          </cell>
          <cell r="J1811">
            <v>0</v>
          </cell>
        </row>
        <row r="1812">
          <cell r="D1812">
            <v>0</v>
          </cell>
          <cell r="G1812">
            <v>0</v>
          </cell>
          <cell r="J1812">
            <v>0</v>
          </cell>
        </row>
        <row r="1813">
          <cell r="D1813">
            <v>5000</v>
          </cell>
          <cell r="G1813">
            <v>0</v>
          </cell>
          <cell r="J1813">
            <v>5000</v>
          </cell>
        </row>
        <row r="1814">
          <cell r="D1814">
            <v>50000</v>
          </cell>
          <cell r="G1814">
            <v>0</v>
          </cell>
          <cell r="J1814">
            <v>50000</v>
          </cell>
        </row>
        <row r="1815">
          <cell r="D1815">
            <v>0</v>
          </cell>
          <cell r="G1815">
            <v>0</v>
          </cell>
          <cell r="J1815">
            <v>0</v>
          </cell>
        </row>
        <row r="1816">
          <cell r="D1816">
            <v>0</v>
          </cell>
          <cell r="G1816">
            <v>0</v>
          </cell>
          <cell r="J1816">
            <v>0</v>
          </cell>
        </row>
        <row r="1817">
          <cell r="D1817">
            <v>0</v>
          </cell>
          <cell r="G1817">
            <v>0</v>
          </cell>
          <cell r="J1817">
            <v>0</v>
          </cell>
        </row>
        <row r="1818">
          <cell r="D1818">
            <v>0</v>
          </cell>
          <cell r="G1818">
            <v>0</v>
          </cell>
          <cell r="J1818">
            <v>0</v>
          </cell>
        </row>
        <row r="1820">
          <cell r="D1820">
            <v>5000</v>
          </cell>
          <cell r="G1820">
            <v>0</v>
          </cell>
          <cell r="J1820">
            <v>5000</v>
          </cell>
        </row>
        <row r="1824">
          <cell r="D1824">
            <v>0</v>
          </cell>
          <cell r="G1824">
            <v>0</v>
          </cell>
          <cell r="J1824">
            <v>0</v>
          </cell>
        </row>
        <row r="1825">
          <cell r="D1825">
            <v>5000</v>
          </cell>
          <cell r="G1825">
            <v>0</v>
          </cell>
          <cell r="J1825">
            <v>5000</v>
          </cell>
        </row>
        <row r="1826">
          <cell r="D1826">
            <v>0</v>
          </cell>
          <cell r="G1826">
            <v>0</v>
          </cell>
          <cell r="J1826">
            <v>0</v>
          </cell>
        </row>
        <row r="1827">
          <cell r="D1827">
            <v>10000</v>
          </cell>
          <cell r="G1827">
            <v>0</v>
          </cell>
          <cell r="J1827">
            <v>10000</v>
          </cell>
        </row>
        <row r="1828">
          <cell r="D1828">
            <v>0</v>
          </cell>
          <cell r="G1828">
            <v>0</v>
          </cell>
          <cell r="J1828">
            <v>0</v>
          </cell>
        </row>
        <row r="1840">
          <cell r="D1840">
            <v>4977180</v>
          </cell>
          <cell r="G1840">
            <v>7805198.666666667</v>
          </cell>
          <cell r="J1840">
            <v>5268260</v>
          </cell>
        </row>
        <row r="1841">
          <cell r="D1841">
            <v>1800</v>
          </cell>
          <cell r="G1841">
            <v>1800</v>
          </cell>
          <cell r="J1841">
            <v>1800</v>
          </cell>
        </row>
        <row r="1844">
          <cell r="D1844">
            <v>2139120</v>
          </cell>
          <cell r="G1844">
            <v>1854693.3333333335</v>
          </cell>
          <cell r="J1844">
            <v>2090600</v>
          </cell>
        </row>
        <row r="1847">
          <cell r="D1847">
            <v>3443472</v>
          </cell>
          <cell r="G1847">
            <v>3375312</v>
          </cell>
          <cell r="J1847">
            <v>4307316</v>
          </cell>
        </row>
        <row r="1848">
          <cell r="D1848">
            <v>2227032</v>
          </cell>
          <cell r="G1848">
            <v>2216280</v>
          </cell>
          <cell r="J1848">
            <v>4415316</v>
          </cell>
        </row>
        <row r="1849">
          <cell r="D1849">
            <v>0</v>
          </cell>
          <cell r="G1849">
            <v>0</v>
          </cell>
          <cell r="J1849">
            <v>0</v>
          </cell>
        </row>
        <row r="1850">
          <cell r="D1850">
            <v>32400</v>
          </cell>
          <cell r="G1850">
            <v>24000</v>
          </cell>
          <cell r="J1850">
            <v>21600</v>
          </cell>
        </row>
        <row r="1851">
          <cell r="D1851">
            <v>1186050</v>
          </cell>
          <cell r="G1851">
            <v>594570</v>
          </cell>
          <cell r="J1851">
            <v>1226476.6666666667</v>
          </cell>
        </row>
        <row r="1852">
          <cell r="D1852">
            <v>250656</v>
          </cell>
          <cell r="G1852">
            <v>210492</v>
          </cell>
          <cell r="J1852">
            <v>254820</v>
          </cell>
        </row>
        <row r="1853">
          <cell r="D1853">
            <v>0</v>
          </cell>
          <cell r="G1853">
            <v>0</v>
          </cell>
          <cell r="J1853">
            <v>0</v>
          </cell>
        </row>
        <row r="1854">
          <cell r="D1854">
            <v>240000</v>
          </cell>
          <cell r="G1854">
            <v>240000</v>
          </cell>
          <cell r="J1854">
            <v>120000</v>
          </cell>
        </row>
        <row r="1855">
          <cell r="D1855">
            <v>0</v>
          </cell>
          <cell r="G1855">
            <v>0</v>
          </cell>
          <cell r="J1855">
            <v>0</v>
          </cell>
        </row>
        <row r="1856">
          <cell r="D1856">
            <v>0</v>
          </cell>
          <cell r="G1856">
            <v>0</v>
          </cell>
          <cell r="J1856">
            <v>0</v>
          </cell>
        </row>
        <row r="1857">
          <cell r="D1857">
            <v>0</v>
          </cell>
          <cell r="G1857">
            <v>82024</v>
          </cell>
          <cell r="J1857">
            <v>151892</v>
          </cell>
        </row>
        <row r="1858">
          <cell r="D1858">
            <v>0</v>
          </cell>
          <cell r="G1858">
            <v>0</v>
          </cell>
          <cell r="J1858">
            <v>0</v>
          </cell>
        </row>
        <row r="1859">
          <cell r="D1859">
            <v>0</v>
          </cell>
          <cell r="G1859">
            <v>0</v>
          </cell>
          <cell r="J1859">
            <v>0</v>
          </cell>
        </row>
        <row r="1860">
          <cell r="D1860">
            <v>0</v>
          </cell>
          <cell r="G1860">
            <v>0</v>
          </cell>
          <cell r="J1860">
            <v>0</v>
          </cell>
        </row>
        <row r="1861">
          <cell r="D1861">
            <v>0</v>
          </cell>
          <cell r="G1861">
            <v>0</v>
          </cell>
          <cell r="J1861">
            <v>0</v>
          </cell>
        </row>
        <row r="1862">
          <cell r="D1862">
            <v>887832</v>
          </cell>
          <cell r="G1862">
            <v>881768</v>
          </cell>
          <cell r="J1862">
            <v>1150512</v>
          </cell>
        </row>
        <row r="1863">
          <cell r="D1863">
            <v>556812</v>
          </cell>
          <cell r="G1863">
            <v>554116</v>
          </cell>
          <cell r="J1863">
            <v>726192</v>
          </cell>
        </row>
        <row r="1864">
          <cell r="D1864">
            <v>556812</v>
          </cell>
          <cell r="G1864">
            <v>554116</v>
          </cell>
          <cell r="J1864">
            <v>726192</v>
          </cell>
        </row>
        <row r="1865">
          <cell r="D1865">
            <v>2241846</v>
          </cell>
          <cell r="G1865">
            <v>1484227</v>
          </cell>
          <cell r="J1865">
            <v>1956454</v>
          </cell>
        </row>
        <row r="1866">
          <cell r="D1866">
            <v>0</v>
          </cell>
          <cell r="G1866">
            <v>0</v>
          </cell>
          <cell r="J1866">
            <v>1576302</v>
          </cell>
        </row>
        <row r="1867">
          <cell r="D1867">
            <v>9000</v>
          </cell>
          <cell r="G1867">
            <v>9000</v>
          </cell>
          <cell r="J1867">
            <v>9000</v>
          </cell>
        </row>
        <row r="1871">
          <cell r="D1871">
            <v>55000</v>
          </cell>
          <cell r="G1871">
            <v>55000</v>
          </cell>
          <cell r="J1871">
            <v>55000</v>
          </cell>
        </row>
        <row r="1872">
          <cell r="D1872">
            <v>600000</v>
          </cell>
          <cell r="G1872">
            <v>600000</v>
          </cell>
          <cell r="J1872">
            <v>600000</v>
          </cell>
        </row>
        <row r="1873">
          <cell r="D1873">
            <v>0</v>
          </cell>
          <cell r="G1873">
            <v>0</v>
          </cell>
          <cell r="J1873">
            <v>0</v>
          </cell>
        </row>
        <row r="1874">
          <cell r="D1874">
            <v>260000</v>
          </cell>
          <cell r="G1874">
            <v>160000</v>
          </cell>
          <cell r="J1874">
            <v>260000</v>
          </cell>
        </row>
        <row r="1875">
          <cell r="D1875">
            <v>0</v>
          </cell>
          <cell r="G1875">
            <v>0</v>
          </cell>
          <cell r="J1875">
            <v>0</v>
          </cell>
        </row>
        <row r="1876">
          <cell r="D1876">
            <v>65000</v>
          </cell>
          <cell r="G1876">
            <v>65000</v>
          </cell>
          <cell r="J1876">
            <v>65000</v>
          </cell>
        </row>
        <row r="1877">
          <cell r="D1877">
            <v>0</v>
          </cell>
          <cell r="G1877">
            <v>0</v>
          </cell>
          <cell r="J1877">
            <v>0</v>
          </cell>
        </row>
        <row r="1880">
          <cell r="D1880">
            <v>500000</v>
          </cell>
          <cell r="G1880">
            <v>0</v>
          </cell>
          <cell r="J1880">
            <v>500000</v>
          </cell>
        </row>
        <row r="1881">
          <cell r="D1881">
            <v>711500</v>
          </cell>
          <cell r="G1881">
            <v>0</v>
          </cell>
          <cell r="J1881">
            <v>711500</v>
          </cell>
        </row>
        <row r="1882">
          <cell r="D1882">
            <v>250000</v>
          </cell>
          <cell r="G1882">
            <v>0</v>
          </cell>
          <cell r="J1882">
            <v>250000</v>
          </cell>
        </row>
        <row r="1886">
          <cell r="D1886">
            <v>0</v>
          </cell>
          <cell r="G1886">
            <v>0</v>
          </cell>
          <cell r="J1886">
            <v>0</v>
          </cell>
        </row>
        <row r="1887">
          <cell r="D1887">
            <v>10000</v>
          </cell>
          <cell r="G1887">
            <v>0</v>
          </cell>
          <cell r="J1887">
            <v>10000</v>
          </cell>
        </row>
        <row r="1888">
          <cell r="D1888">
            <v>50000</v>
          </cell>
          <cell r="G1888">
            <v>44000</v>
          </cell>
          <cell r="J1888">
            <v>50000</v>
          </cell>
        </row>
        <row r="1889">
          <cell r="D1889">
            <v>10000</v>
          </cell>
          <cell r="G1889">
            <v>2175</v>
          </cell>
          <cell r="J1889">
            <v>10000</v>
          </cell>
        </row>
        <row r="1890">
          <cell r="D1890">
            <v>0</v>
          </cell>
          <cell r="G1890">
            <v>0</v>
          </cell>
          <cell r="J1890">
            <v>0</v>
          </cell>
        </row>
        <row r="1893">
          <cell r="D1893">
            <v>100000</v>
          </cell>
          <cell r="G1893">
            <v>100000</v>
          </cell>
          <cell r="J1893">
            <v>150000</v>
          </cell>
        </row>
        <row r="1894">
          <cell r="D1894">
            <v>600000</v>
          </cell>
          <cell r="G1894">
            <v>1256943</v>
          </cell>
          <cell r="J1894">
            <v>1500000</v>
          </cell>
        </row>
        <row r="1897">
          <cell r="D1897">
            <v>15000</v>
          </cell>
          <cell r="G1897">
            <v>5000</v>
          </cell>
          <cell r="J1897">
            <v>5000</v>
          </cell>
        </row>
        <row r="1898">
          <cell r="D1898">
            <v>30000</v>
          </cell>
          <cell r="G1898">
            <v>30000</v>
          </cell>
          <cell r="J1898">
            <v>30000</v>
          </cell>
        </row>
        <row r="1906">
          <cell r="D1906">
            <v>0</v>
          </cell>
          <cell r="G1906">
            <v>0</v>
          </cell>
          <cell r="J1906">
            <v>0</v>
          </cell>
        </row>
        <row r="1907">
          <cell r="D1907">
            <v>70000</v>
          </cell>
          <cell r="G1907">
            <v>20000</v>
          </cell>
          <cell r="J1907">
            <v>30000</v>
          </cell>
        </row>
        <row r="1908">
          <cell r="D1908">
            <v>150000</v>
          </cell>
          <cell r="G1908">
            <v>0</v>
          </cell>
          <cell r="J1908">
            <v>150000</v>
          </cell>
        </row>
        <row r="1909">
          <cell r="D1909">
            <v>0</v>
          </cell>
          <cell r="G1909">
            <v>0</v>
          </cell>
          <cell r="J1909">
            <v>0</v>
          </cell>
        </row>
        <row r="1910">
          <cell r="D1910">
            <v>0</v>
          </cell>
          <cell r="G1910">
            <v>0</v>
          </cell>
          <cell r="J1910">
            <v>0</v>
          </cell>
        </row>
        <row r="1911">
          <cell r="D1911">
            <v>0</v>
          </cell>
          <cell r="G1911">
            <v>0</v>
          </cell>
          <cell r="J1911">
            <v>0</v>
          </cell>
        </row>
        <row r="1912">
          <cell r="D1912">
            <v>0</v>
          </cell>
          <cell r="G1912">
            <v>0</v>
          </cell>
          <cell r="J1912">
            <v>0</v>
          </cell>
        </row>
        <row r="1913">
          <cell r="D1913">
            <v>0</v>
          </cell>
          <cell r="G1913">
            <v>0</v>
          </cell>
          <cell r="J1913">
            <v>0</v>
          </cell>
        </row>
        <row r="1914">
          <cell r="D1914">
            <v>0</v>
          </cell>
          <cell r="G1914">
            <v>0</v>
          </cell>
          <cell r="J1914">
            <v>0</v>
          </cell>
        </row>
        <row r="1915">
          <cell r="D1915">
            <v>0</v>
          </cell>
          <cell r="G1915">
            <v>0</v>
          </cell>
          <cell r="J1915">
            <v>0</v>
          </cell>
        </row>
        <row r="1916">
          <cell r="D1916">
            <v>0</v>
          </cell>
          <cell r="G1916">
            <v>0</v>
          </cell>
          <cell r="J1916">
            <v>0</v>
          </cell>
        </row>
        <row r="1917">
          <cell r="D1917">
            <v>100000</v>
          </cell>
          <cell r="G1917">
            <v>0</v>
          </cell>
          <cell r="J1917">
            <v>50000</v>
          </cell>
        </row>
        <row r="1918">
          <cell r="D1918">
            <v>8000000</v>
          </cell>
          <cell r="G1918">
            <v>3533824</v>
          </cell>
          <cell r="J1918">
            <v>5000000</v>
          </cell>
        </row>
        <row r="1920">
          <cell r="D1920">
            <v>50000</v>
          </cell>
          <cell r="G1920">
            <v>40000</v>
          </cell>
          <cell r="J1920">
            <v>50000</v>
          </cell>
        </row>
        <row r="1924">
          <cell r="D1924">
            <v>0</v>
          </cell>
          <cell r="G1924">
            <v>0</v>
          </cell>
          <cell r="J1924">
            <v>0</v>
          </cell>
        </row>
        <row r="1925">
          <cell r="D1925">
            <v>0</v>
          </cell>
          <cell r="G1925">
            <v>0</v>
          </cell>
          <cell r="J1925">
            <v>0</v>
          </cell>
        </row>
        <row r="1926">
          <cell r="D1926">
            <v>200000</v>
          </cell>
          <cell r="G1926">
            <v>0</v>
          </cell>
          <cell r="J1926">
            <v>200000</v>
          </cell>
        </row>
        <row r="1927">
          <cell r="D1927">
            <v>200000</v>
          </cell>
          <cell r="G1927">
            <v>0</v>
          </cell>
          <cell r="J1927">
            <v>200000</v>
          </cell>
        </row>
        <row r="1928">
          <cell r="D1928">
            <v>0</v>
          </cell>
          <cell r="G1928">
            <v>0</v>
          </cell>
          <cell r="J1928">
            <v>0</v>
          </cell>
        </row>
        <row r="1940">
          <cell r="D1940">
            <v>975180</v>
          </cell>
          <cell r="G1940">
            <v>1508214</v>
          </cell>
          <cell r="J1940">
            <v>2138620</v>
          </cell>
        </row>
        <row r="1941">
          <cell r="D1941">
            <v>0</v>
          </cell>
          <cell r="G1941">
            <v>0</v>
          </cell>
          <cell r="J1941">
            <v>0</v>
          </cell>
        </row>
        <row r="1944">
          <cell r="D1944">
            <v>810520</v>
          </cell>
          <cell r="G1944">
            <v>266920</v>
          </cell>
          <cell r="J1944">
            <v>275940</v>
          </cell>
        </row>
        <row r="1947">
          <cell r="D1947">
            <v>954048</v>
          </cell>
          <cell r="G1947">
            <v>963394</v>
          </cell>
          <cell r="J1947">
            <v>1460136</v>
          </cell>
        </row>
        <row r="1948">
          <cell r="D1948">
            <v>569976</v>
          </cell>
          <cell r="G1948">
            <v>672624</v>
          </cell>
          <cell r="J1948">
            <v>1448736</v>
          </cell>
        </row>
        <row r="1949">
          <cell r="D1949">
            <v>0</v>
          </cell>
          <cell r="G1949">
            <v>0</v>
          </cell>
          <cell r="J1949">
            <v>0</v>
          </cell>
        </row>
        <row r="1950">
          <cell r="D1950">
            <v>10800</v>
          </cell>
          <cell r="G1950">
            <v>10800</v>
          </cell>
          <cell r="J1950">
            <v>10800</v>
          </cell>
        </row>
        <row r="1951">
          <cell r="D1951">
            <v>297616.66666666669</v>
          </cell>
          <cell r="G1951">
            <v>151450</v>
          </cell>
          <cell r="J1951">
            <v>402426.66666666669</v>
          </cell>
        </row>
        <row r="1952">
          <cell r="D1952">
            <v>58164</v>
          </cell>
          <cell r="G1952">
            <v>58164</v>
          </cell>
          <cell r="J1952">
            <v>80328</v>
          </cell>
        </row>
        <row r="1953">
          <cell r="D1953">
            <v>0</v>
          </cell>
          <cell r="G1953">
            <v>0</v>
          </cell>
          <cell r="J1953">
            <v>0</v>
          </cell>
        </row>
        <row r="1954">
          <cell r="D1954">
            <v>0</v>
          </cell>
          <cell r="G1954">
            <v>0</v>
          </cell>
          <cell r="J1954">
            <v>0</v>
          </cell>
        </row>
        <row r="1955">
          <cell r="D1955">
            <v>0</v>
          </cell>
          <cell r="G1955">
            <v>0</v>
          </cell>
          <cell r="J1955">
            <v>0</v>
          </cell>
        </row>
        <row r="1956">
          <cell r="D1956">
            <v>0</v>
          </cell>
          <cell r="G1956">
            <v>0</v>
          </cell>
          <cell r="J1956">
            <v>0</v>
          </cell>
        </row>
        <row r="1957">
          <cell r="D1957">
            <v>0</v>
          </cell>
          <cell r="G1957">
            <v>0</v>
          </cell>
          <cell r="J1957">
            <v>0</v>
          </cell>
        </row>
        <row r="1958">
          <cell r="D1958">
            <v>0</v>
          </cell>
          <cell r="G1958">
            <v>0</v>
          </cell>
          <cell r="J1958">
            <v>0</v>
          </cell>
        </row>
        <row r="1959">
          <cell r="D1959">
            <v>0</v>
          </cell>
          <cell r="G1959">
            <v>0</v>
          </cell>
          <cell r="J1959">
            <v>0</v>
          </cell>
        </row>
        <row r="1960">
          <cell r="D1960">
            <v>0</v>
          </cell>
          <cell r="G1960">
            <v>0</v>
          </cell>
          <cell r="J1960">
            <v>0</v>
          </cell>
        </row>
        <row r="1961">
          <cell r="G1961">
            <v>0</v>
          </cell>
        </row>
        <row r="1962">
          <cell r="D1962">
            <v>268392</v>
          </cell>
          <cell r="G1962">
            <v>208956</v>
          </cell>
          <cell r="J1962">
            <v>403608</v>
          </cell>
        </row>
        <row r="1963">
          <cell r="D1963">
            <v>168168</v>
          </cell>
          <cell r="G1963">
            <v>304714</v>
          </cell>
          <cell r="J1963">
            <v>249300</v>
          </cell>
        </row>
        <row r="1964">
          <cell r="D1964">
            <v>168168</v>
          </cell>
          <cell r="G1964">
            <v>181754</v>
          </cell>
          <cell r="J1964">
            <v>249300</v>
          </cell>
        </row>
        <row r="1965">
          <cell r="D1965">
            <v>576236</v>
          </cell>
          <cell r="G1965">
            <v>483128</v>
          </cell>
          <cell r="J1965">
            <v>766046</v>
          </cell>
        </row>
        <row r="1966">
          <cell r="D1966">
            <v>0</v>
          </cell>
          <cell r="G1966">
            <v>0</v>
          </cell>
          <cell r="J1966">
            <v>496709</v>
          </cell>
        </row>
        <row r="1967">
          <cell r="D1967">
            <v>0</v>
          </cell>
          <cell r="G1967">
            <v>0</v>
          </cell>
          <cell r="J1967">
            <v>0</v>
          </cell>
        </row>
        <row r="1971">
          <cell r="D1971">
            <v>17500</v>
          </cell>
          <cell r="G1971">
            <v>17500</v>
          </cell>
          <cell r="J1971">
            <v>17500</v>
          </cell>
        </row>
        <row r="1972">
          <cell r="D1972">
            <v>100000</v>
          </cell>
          <cell r="G1972">
            <v>229800</v>
          </cell>
          <cell r="J1972">
            <v>150000</v>
          </cell>
        </row>
        <row r="1973">
          <cell r="D1973">
            <v>0</v>
          </cell>
          <cell r="G1973">
            <v>0</v>
          </cell>
          <cell r="J1973">
            <v>0</v>
          </cell>
        </row>
        <row r="1974">
          <cell r="D1974">
            <v>190000</v>
          </cell>
          <cell r="G1974">
            <v>100000</v>
          </cell>
          <cell r="J1974">
            <v>250000</v>
          </cell>
        </row>
        <row r="1975">
          <cell r="D1975">
            <v>0</v>
          </cell>
          <cell r="G1975">
            <v>0</v>
          </cell>
          <cell r="J1975">
            <v>0</v>
          </cell>
        </row>
        <row r="1976">
          <cell r="D1976">
            <v>55000</v>
          </cell>
          <cell r="G1976">
            <v>55000</v>
          </cell>
          <cell r="J1976">
            <v>55000</v>
          </cell>
        </row>
        <row r="1977">
          <cell r="D1977">
            <v>0</v>
          </cell>
          <cell r="G1977">
            <v>0</v>
          </cell>
          <cell r="J1977">
            <v>0</v>
          </cell>
        </row>
        <row r="1980">
          <cell r="D1980">
            <v>0</v>
          </cell>
          <cell r="G1980">
            <v>0</v>
          </cell>
          <cell r="J1980">
            <v>0</v>
          </cell>
        </row>
        <row r="1981">
          <cell r="D1981">
            <v>0</v>
          </cell>
          <cell r="G1981">
            <v>0</v>
          </cell>
          <cell r="J1981">
            <v>0</v>
          </cell>
        </row>
        <row r="1982">
          <cell r="D1982">
            <v>0</v>
          </cell>
          <cell r="G1982">
            <v>0</v>
          </cell>
          <cell r="J1982">
            <v>0</v>
          </cell>
        </row>
        <row r="1983">
          <cell r="G1983">
            <v>0</v>
          </cell>
        </row>
        <row r="1986">
          <cell r="D1986">
            <v>0</v>
          </cell>
          <cell r="J1986">
            <v>0</v>
          </cell>
        </row>
        <row r="1987">
          <cell r="D1987">
            <v>5000</v>
          </cell>
          <cell r="J1987">
            <v>5000</v>
          </cell>
        </row>
        <row r="1988">
          <cell r="D1988">
            <v>5000</v>
          </cell>
          <cell r="J1988">
            <v>5000</v>
          </cell>
        </row>
        <row r="1989">
          <cell r="D1989">
            <v>5000</v>
          </cell>
          <cell r="J1989">
            <v>5000</v>
          </cell>
        </row>
        <row r="1990">
          <cell r="D1990">
            <v>0</v>
          </cell>
          <cell r="J1990">
            <v>0</v>
          </cell>
        </row>
        <row r="1993">
          <cell r="D1993">
            <v>50000</v>
          </cell>
          <cell r="G1993">
            <v>123200</v>
          </cell>
          <cell r="J1993">
            <v>100000</v>
          </cell>
        </row>
        <row r="1994">
          <cell r="D1994">
            <v>0</v>
          </cell>
          <cell r="G1994">
            <v>0</v>
          </cell>
          <cell r="J1994">
            <v>0</v>
          </cell>
        </row>
        <row r="1997">
          <cell r="D1997">
            <v>5000</v>
          </cell>
          <cell r="G1997">
            <v>0</v>
          </cell>
          <cell r="J1997">
            <v>5000</v>
          </cell>
        </row>
        <row r="1998">
          <cell r="D1998">
            <v>0</v>
          </cell>
          <cell r="G1998">
            <v>0</v>
          </cell>
          <cell r="J1998">
            <v>0</v>
          </cell>
        </row>
        <row r="2006">
          <cell r="D2006">
            <v>0</v>
          </cell>
          <cell r="G2006">
            <v>0</v>
          </cell>
          <cell r="J2006">
            <v>0</v>
          </cell>
        </row>
        <row r="2007">
          <cell r="D2007">
            <v>5000</v>
          </cell>
          <cell r="G2007">
            <v>0</v>
          </cell>
          <cell r="J2007">
            <v>5000</v>
          </cell>
        </row>
        <row r="2008">
          <cell r="D2008">
            <v>5000</v>
          </cell>
          <cell r="G2008">
            <v>0</v>
          </cell>
          <cell r="J2008">
            <v>5000</v>
          </cell>
        </row>
        <row r="2009">
          <cell r="D2009">
            <v>0</v>
          </cell>
          <cell r="G2009">
            <v>0</v>
          </cell>
          <cell r="J2009">
            <v>0</v>
          </cell>
        </row>
        <row r="2010">
          <cell r="D2010">
            <v>0</v>
          </cell>
          <cell r="G2010">
            <v>0</v>
          </cell>
          <cell r="J2010">
            <v>0</v>
          </cell>
        </row>
        <row r="2011">
          <cell r="D2011">
            <v>0</v>
          </cell>
          <cell r="G2011">
            <v>0</v>
          </cell>
          <cell r="J2011">
            <v>0</v>
          </cell>
        </row>
        <row r="2012">
          <cell r="D2012">
            <v>0</v>
          </cell>
          <cell r="G2012">
            <v>0</v>
          </cell>
          <cell r="J2012">
            <v>0</v>
          </cell>
        </row>
        <row r="2013">
          <cell r="D2013">
            <v>0</v>
          </cell>
          <cell r="G2013">
            <v>0</v>
          </cell>
          <cell r="J2013">
            <v>0</v>
          </cell>
        </row>
        <row r="2014">
          <cell r="D2014">
            <v>0</v>
          </cell>
          <cell r="G2014">
            <v>0</v>
          </cell>
          <cell r="J2014">
            <v>0</v>
          </cell>
        </row>
        <row r="2015">
          <cell r="D2015">
            <v>0</v>
          </cell>
          <cell r="G2015">
            <v>0</v>
          </cell>
          <cell r="J2015">
            <v>0</v>
          </cell>
        </row>
        <row r="2016">
          <cell r="D2016">
            <v>0</v>
          </cell>
          <cell r="G2016">
            <v>0</v>
          </cell>
          <cell r="J2016">
            <v>0</v>
          </cell>
        </row>
        <row r="2017">
          <cell r="D2017">
            <v>0</v>
          </cell>
          <cell r="G2017">
            <v>0</v>
          </cell>
          <cell r="J2017">
            <v>0</v>
          </cell>
        </row>
        <row r="2018">
          <cell r="D2018">
            <v>0</v>
          </cell>
          <cell r="G2018">
            <v>0</v>
          </cell>
          <cell r="J2018">
            <v>0</v>
          </cell>
        </row>
        <row r="2020">
          <cell r="D2020">
            <v>20000</v>
          </cell>
          <cell r="G2020">
            <v>0</v>
          </cell>
          <cell r="J2020">
            <v>20000</v>
          </cell>
        </row>
        <row r="2024">
          <cell r="D2024">
            <v>0</v>
          </cell>
          <cell r="G2024">
            <v>0</v>
          </cell>
          <cell r="J2024">
            <v>0</v>
          </cell>
        </row>
        <row r="2025">
          <cell r="D2025">
            <v>0</v>
          </cell>
          <cell r="G2025">
            <v>0</v>
          </cell>
          <cell r="J2025">
            <v>0</v>
          </cell>
        </row>
        <row r="2026">
          <cell r="D2026">
            <v>0</v>
          </cell>
          <cell r="G2026">
            <v>0</v>
          </cell>
          <cell r="J2026">
            <v>0</v>
          </cell>
        </row>
        <row r="2027">
          <cell r="D2027">
            <v>5000</v>
          </cell>
          <cell r="G2027">
            <v>0</v>
          </cell>
          <cell r="J2027">
            <v>5000</v>
          </cell>
        </row>
        <row r="2028">
          <cell r="D2028">
            <v>0</v>
          </cell>
          <cell r="G2028">
            <v>0</v>
          </cell>
          <cell r="J2028">
            <v>0</v>
          </cell>
        </row>
      </sheetData>
      <sheetData sheetId="3"/>
      <sheetData sheetId="4">
        <row r="36">
          <cell r="D36">
            <v>373318831.39999998</v>
          </cell>
          <cell r="G36">
            <v>304486020.41666663</v>
          </cell>
          <cell r="J36">
            <v>442878853.33333337</v>
          </cell>
        </row>
        <row r="41">
          <cell r="D41">
            <v>10585000</v>
          </cell>
          <cell r="G41">
            <v>12106992</v>
          </cell>
          <cell r="J41">
            <v>15000000</v>
          </cell>
        </row>
        <row r="42">
          <cell r="D42">
            <v>140564620</v>
          </cell>
          <cell r="G42">
            <v>140000000</v>
          </cell>
          <cell r="J42">
            <v>150000000</v>
          </cell>
        </row>
        <row r="136">
          <cell r="D136">
            <v>707953221.39999998</v>
          </cell>
          <cell r="G136">
            <v>547136724.41666651</v>
          </cell>
          <cell r="J136">
            <v>875049983.33333337</v>
          </cell>
        </row>
        <row r="141">
          <cell r="J141">
            <v>875.04998333333322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42">
          <cell r="I42">
            <v>346788132</v>
          </cell>
        </row>
      </sheetData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N2081"/>
  <sheetViews>
    <sheetView tabSelected="1" view="pageBreakPreview" topLeftCell="A508" zoomScaleSheetLayoutView="100" workbookViewId="0">
      <selection activeCell="C406" sqref="C406:C408"/>
    </sheetView>
  </sheetViews>
  <sheetFormatPr defaultRowHeight="15" x14ac:dyDescent="0.25"/>
  <cols>
    <col min="1" max="1" width="3.5703125" style="1" customWidth="1"/>
    <col min="2" max="2" width="5.85546875" style="159" customWidth="1"/>
    <col min="3" max="3" width="40.7109375" style="1" customWidth="1"/>
    <col min="4" max="4" width="21.7109375" style="167" customWidth="1"/>
    <col min="5" max="6" width="21.7109375" style="168" customWidth="1"/>
    <col min="7" max="8" width="3.7109375" style="29" customWidth="1"/>
    <col min="9" max="9" width="23.140625" style="30" bestFit="1" customWidth="1"/>
    <col min="10" max="10" width="20.5703125" style="1" bestFit="1" customWidth="1"/>
    <col min="11" max="11" width="23.140625" style="8" bestFit="1" customWidth="1"/>
    <col min="12" max="12" width="12.5703125" style="1" customWidth="1"/>
    <col min="13" max="13" width="14.28515625" style="1" bestFit="1" customWidth="1"/>
    <col min="14" max="254" width="9.140625" style="1"/>
    <col min="255" max="255" width="4.42578125" style="1" customWidth="1"/>
    <col min="256" max="256" width="35.140625" style="1" bestFit="1" customWidth="1"/>
    <col min="257" max="257" width="15.85546875" style="1" bestFit="1" customWidth="1"/>
    <col min="258" max="258" width="16.140625" style="1" bestFit="1" customWidth="1"/>
    <col min="259" max="260" width="11.5703125" style="1" bestFit="1" customWidth="1"/>
    <col min="261" max="261" width="11.140625" style="1" customWidth="1"/>
    <col min="262" max="262" width="11.28515625" style="1" bestFit="1" customWidth="1"/>
    <col min="263" max="263" width="12.85546875" style="1" bestFit="1" customWidth="1"/>
    <col min="264" max="264" width="10.7109375" style="1" customWidth="1"/>
    <col min="265" max="265" width="12.5703125" style="1" bestFit="1" customWidth="1"/>
    <col min="266" max="266" width="12.5703125" style="1" customWidth="1"/>
    <col min="267" max="267" width="9.140625" style="1"/>
    <col min="268" max="268" width="12.5703125" style="1" bestFit="1" customWidth="1"/>
    <col min="269" max="510" width="9.140625" style="1"/>
    <col min="511" max="511" width="4.42578125" style="1" customWidth="1"/>
    <col min="512" max="512" width="35.140625" style="1" bestFit="1" customWidth="1"/>
    <col min="513" max="513" width="15.85546875" style="1" bestFit="1" customWidth="1"/>
    <col min="514" max="514" width="16.140625" style="1" bestFit="1" customWidth="1"/>
    <col min="515" max="516" width="11.5703125" style="1" bestFit="1" customWidth="1"/>
    <col min="517" max="517" width="11.140625" style="1" customWidth="1"/>
    <col min="518" max="518" width="11.28515625" style="1" bestFit="1" customWidth="1"/>
    <col min="519" max="519" width="12.85546875" style="1" bestFit="1" customWidth="1"/>
    <col min="520" max="520" width="10.7109375" style="1" customWidth="1"/>
    <col min="521" max="521" width="12.5703125" style="1" bestFit="1" customWidth="1"/>
    <col min="522" max="522" width="12.5703125" style="1" customWidth="1"/>
    <col min="523" max="523" width="9.140625" style="1"/>
    <col min="524" max="524" width="12.5703125" style="1" bestFit="1" customWidth="1"/>
    <col min="525" max="766" width="9.140625" style="1"/>
    <col min="767" max="767" width="4.42578125" style="1" customWidth="1"/>
    <col min="768" max="768" width="35.140625" style="1" bestFit="1" customWidth="1"/>
    <col min="769" max="769" width="15.85546875" style="1" bestFit="1" customWidth="1"/>
    <col min="770" max="770" width="16.140625" style="1" bestFit="1" customWidth="1"/>
    <col min="771" max="772" width="11.5703125" style="1" bestFit="1" customWidth="1"/>
    <col min="773" max="773" width="11.140625" style="1" customWidth="1"/>
    <col min="774" max="774" width="11.28515625" style="1" bestFit="1" customWidth="1"/>
    <col min="775" max="775" width="12.85546875" style="1" bestFit="1" customWidth="1"/>
    <col min="776" max="776" width="10.7109375" style="1" customWidth="1"/>
    <col min="777" max="777" width="12.5703125" style="1" bestFit="1" customWidth="1"/>
    <col min="778" max="778" width="12.5703125" style="1" customWidth="1"/>
    <col min="779" max="779" width="9.140625" style="1"/>
    <col min="780" max="780" width="12.5703125" style="1" bestFit="1" customWidth="1"/>
    <col min="781" max="1022" width="9.140625" style="1"/>
    <col min="1023" max="1023" width="4.42578125" style="1" customWidth="1"/>
    <col min="1024" max="1024" width="35.140625" style="1" bestFit="1" customWidth="1"/>
    <col min="1025" max="1025" width="15.85546875" style="1" bestFit="1" customWidth="1"/>
    <col min="1026" max="1026" width="16.140625" style="1" bestFit="1" customWidth="1"/>
    <col min="1027" max="1028" width="11.5703125" style="1" bestFit="1" customWidth="1"/>
    <col min="1029" max="1029" width="11.140625" style="1" customWidth="1"/>
    <col min="1030" max="1030" width="11.28515625" style="1" bestFit="1" customWidth="1"/>
    <col min="1031" max="1031" width="12.85546875" style="1" bestFit="1" customWidth="1"/>
    <col min="1032" max="1032" width="10.7109375" style="1" customWidth="1"/>
    <col min="1033" max="1033" width="12.5703125" style="1" bestFit="1" customWidth="1"/>
    <col min="1034" max="1034" width="12.5703125" style="1" customWidth="1"/>
    <col min="1035" max="1035" width="9.140625" style="1"/>
    <col min="1036" max="1036" width="12.5703125" style="1" bestFit="1" customWidth="1"/>
    <col min="1037" max="1278" width="9.140625" style="1"/>
    <col min="1279" max="1279" width="4.42578125" style="1" customWidth="1"/>
    <col min="1280" max="1280" width="35.140625" style="1" bestFit="1" customWidth="1"/>
    <col min="1281" max="1281" width="15.85546875" style="1" bestFit="1" customWidth="1"/>
    <col min="1282" max="1282" width="16.140625" style="1" bestFit="1" customWidth="1"/>
    <col min="1283" max="1284" width="11.5703125" style="1" bestFit="1" customWidth="1"/>
    <col min="1285" max="1285" width="11.140625" style="1" customWidth="1"/>
    <col min="1286" max="1286" width="11.28515625" style="1" bestFit="1" customWidth="1"/>
    <col min="1287" max="1287" width="12.85546875" style="1" bestFit="1" customWidth="1"/>
    <col min="1288" max="1288" width="10.7109375" style="1" customWidth="1"/>
    <col min="1289" max="1289" width="12.5703125" style="1" bestFit="1" customWidth="1"/>
    <col min="1290" max="1290" width="12.5703125" style="1" customWidth="1"/>
    <col min="1291" max="1291" width="9.140625" style="1"/>
    <col min="1292" max="1292" width="12.5703125" style="1" bestFit="1" customWidth="1"/>
    <col min="1293" max="1534" width="9.140625" style="1"/>
    <col min="1535" max="1535" width="4.42578125" style="1" customWidth="1"/>
    <col min="1536" max="1536" width="35.140625" style="1" bestFit="1" customWidth="1"/>
    <col min="1537" max="1537" width="15.85546875" style="1" bestFit="1" customWidth="1"/>
    <col min="1538" max="1538" width="16.140625" style="1" bestFit="1" customWidth="1"/>
    <col min="1539" max="1540" width="11.5703125" style="1" bestFit="1" customWidth="1"/>
    <col min="1541" max="1541" width="11.140625" style="1" customWidth="1"/>
    <col min="1542" max="1542" width="11.28515625" style="1" bestFit="1" customWidth="1"/>
    <col min="1543" max="1543" width="12.85546875" style="1" bestFit="1" customWidth="1"/>
    <col min="1544" max="1544" width="10.7109375" style="1" customWidth="1"/>
    <col min="1545" max="1545" width="12.5703125" style="1" bestFit="1" customWidth="1"/>
    <col min="1546" max="1546" width="12.5703125" style="1" customWidth="1"/>
    <col min="1547" max="1547" width="9.140625" style="1"/>
    <col min="1548" max="1548" width="12.5703125" style="1" bestFit="1" customWidth="1"/>
    <col min="1549" max="1790" width="9.140625" style="1"/>
    <col min="1791" max="1791" width="4.42578125" style="1" customWidth="1"/>
    <col min="1792" max="1792" width="35.140625" style="1" bestFit="1" customWidth="1"/>
    <col min="1793" max="1793" width="15.85546875" style="1" bestFit="1" customWidth="1"/>
    <col min="1794" max="1794" width="16.140625" style="1" bestFit="1" customWidth="1"/>
    <col min="1795" max="1796" width="11.5703125" style="1" bestFit="1" customWidth="1"/>
    <col min="1797" max="1797" width="11.140625" style="1" customWidth="1"/>
    <col min="1798" max="1798" width="11.28515625" style="1" bestFit="1" customWidth="1"/>
    <col min="1799" max="1799" width="12.85546875" style="1" bestFit="1" customWidth="1"/>
    <col min="1800" max="1800" width="10.7109375" style="1" customWidth="1"/>
    <col min="1801" max="1801" width="12.5703125" style="1" bestFit="1" customWidth="1"/>
    <col min="1802" max="1802" width="12.5703125" style="1" customWidth="1"/>
    <col min="1803" max="1803" width="9.140625" style="1"/>
    <col min="1804" max="1804" width="12.5703125" style="1" bestFit="1" customWidth="1"/>
    <col min="1805" max="2046" width="9.140625" style="1"/>
    <col min="2047" max="2047" width="4.42578125" style="1" customWidth="1"/>
    <col min="2048" max="2048" width="35.140625" style="1" bestFit="1" customWidth="1"/>
    <col min="2049" max="2049" width="15.85546875" style="1" bestFit="1" customWidth="1"/>
    <col min="2050" max="2050" width="16.140625" style="1" bestFit="1" customWidth="1"/>
    <col min="2051" max="2052" width="11.5703125" style="1" bestFit="1" customWidth="1"/>
    <col min="2053" max="2053" width="11.140625" style="1" customWidth="1"/>
    <col min="2054" max="2054" width="11.28515625" style="1" bestFit="1" customWidth="1"/>
    <col min="2055" max="2055" width="12.85546875" style="1" bestFit="1" customWidth="1"/>
    <col min="2056" max="2056" width="10.7109375" style="1" customWidth="1"/>
    <col min="2057" max="2057" width="12.5703125" style="1" bestFit="1" customWidth="1"/>
    <col min="2058" max="2058" width="12.5703125" style="1" customWidth="1"/>
    <col min="2059" max="2059" width="9.140625" style="1"/>
    <col min="2060" max="2060" width="12.5703125" style="1" bestFit="1" customWidth="1"/>
    <col min="2061" max="2302" width="9.140625" style="1"/>
    <col min="2303" max="2303" width="4.42578125" style="1" customWidth="1"/>
    <col min="2304" max="2304" width="35.140625" style="1" bestFit="1" customWidth="1"/>
    <col min="2305" max="2305" width="15.85546875" style="1" bestFit="1" customWidth="1"/>
    <col min="2306" max="2306" width="16.140625" style="1" bestFit="1" customWidth="1"/>
    <col min="2307" max="2308" width="11.5703125" style="1" bestFit="1" customWidth="1"/>
    <col min="2309" max="2309" width="11.140625" style="1" customWidth="1"/>
    <col min="2310" max="2310" width="11.28515625" style="1" bestFit="1" customWidth="1"/>
    <col min="2311" max="2311" width="12.85546875" style="1" bestFit="1" customWidth="1"/>
    <col min="2312" max="2312" width="10.7109375" style="1" customWidth="1"/>
    <col min="2313" max="2313" width="12.5703125" style="1" bestFit="1" customWidth="1"/>
    <col min="2314" max="2314" width="12.5703125" style="1" customWidth="1"/>
    <col min="2315" max="2315" width="9.140625" style="1"/>
    <col min="2316" max="2316" width="12.5703125" style="1" bestFit="1" customWidth="1"/>
    <col min="2317" max="2558" width="9.140625" style="1"/>
    <col min="2559" max="2559" width="4.42578125" style="1" customWidth="1"/>
    <col min="2560" max="2560" width="35.140625" style="1" bestFit="1" customWidth="1"/>
    <col min="2561" max="2561" width="15.85546875" style="1" bestFit="1" customWidth="1"/>
    <col min="2562" max="2562" width="16.140625" style="1" bestFit="1" customWidth="1"/>
    <col min="2563" max="2564" width="11.5703125" style="1" bestFit="1" customWidth="1"/>
    <col min="2565" max="2565" width="11.140625" style="1" customWidth="1"/>
    <col min="2566" max="2566" width="11.28515625" style="1" bestFit="1" customWidth="1"/>
    <col min="2567" max="2567" width="12.85546875" style="1" bestFit="1" customWidth="1"/>
    <col min="2568" max="2568" width="10.7109375" style="1" customWidth="1"/>
    <col min="2569" max="2569" width="12.5703125" style="1" bestFit="1" customWidth="1"/>
    <col min="2570" max="2570" width="12.5703125" style="1" customWidth="1"/>
    <col min="2571" max="2571" width="9.140625" style="1"/>
    <col min="2572" max="2572" width="12.5703125" style="1" bestFit="1" customWidth="1"/>
    <col min="2573" max="2814" width="9.140625" style="1"/>
    <col min="2815" max="2815" width="4.42578125" style="1" customWidth="1"/>
    <col min="2816" max="2816" width="35.140625" style="1" bestFit="1" customWidth="1"/>
    <col min="2817" max="2817" width="15.85546875" style="1" bestFit="1" customWidth="1"/>
    <col min="2818" max="2818" width="16.140625" style="1" bestFit="1" customWidth="1"/>
    <col min="2819" max="2820" width="11.5703125" style="1" bestFit="1" customWidth="1"/>
    <col min="2821" max="2821" width="11.140625" style="1" customWidth="1"/>
    <col min="2822" max="2822" width="11.28515625" style="1" bestFit="1" customWidth="1"/>
    <col min="2823" max="2823" width="12.85546875" style="1" bestFit="1" customWidth="1"/>
    <col min="2824" max="2824" width="10.7109375" style="1" customWidth="1"/>
    <col min="2825" max="2825" width="12.5703125" style="1" bestFit="1" customWidth="1"/>
    <col min="2826" max="2826" width="12.5703125" style="1" customWidth="1"/>
    <col min="2827" max="2827" width="9.140625" style="1"/>
    <col min="2828" max="2828" width="12.5703125" style="1" bestFit="1" customWidth="1"/>
    <col min="2829" max="3070" width="9.140625" style="1"/>
    <col min="3071" max="3071" width="4.42578125" style="1" customWidth="1"/>
    <col min="3072" max="3072" width="35.140625" style="1" bestFit="1" customWidth="1"/>
    <col min="3073" max="3073" width="15.85546875" style="1" bestFit="1" customWidth="1"/>
    <col min="3074" max="3074" width="16.140625" style="1" bestFit="1" customWidth="1"/>
    <col min="3075" max="3076" width="11.5703125" style="1" bestFit="1" customWidth="1"/>
    <col min="3077" max="3077" width="11.140625" style="1" customWidth="1"/>
    <col min="3078" max="3078" width="11.28515625" style="1" bestFit="1" customWidth="1"/>
    <col min="3079" max="3079" width="12.85546875" style="1" bestFit="1" customWidth="1"/>
    <col min="3080" max="3080" width="10.7109375" style="1" customWidth="1"/>
    <col min="3081" max="3081" width="12.5703125" style="1" bestFit="1" customWidth="1"/>
    <col min="3082" max="3082" width="12.5703125" style="1" customWidth="1"/>
    <col min="3083" max="3083" width="9.140625" style="1"/>
    <col min="3084" max="3084" width="12.5703125" style="1" bestFit="1" customWidth="1"/>
    <col min="3085" max="3326" width="9.140625" style="1"/>
    <col min="3327" max="3327" width="4.42578125" style="1" customWidth="1"/>
    <col min="3328" max="3328" width="35.140625" style="1" bestFit="1" customWidth="1"/>
    <col min="3329" max="3329" width="15.85546875" style="1" bestFit="1" customWidth="1"/>
    <col min="3330" max="3330" width="16.140625" style="1" bestFit="1" customWidth="1"/>
    <col min="3331" max="3332" width="11.5703125" style="1" bestFit="1" customWidth="1"/>
    <col min="3333" max="3333" width="11.140625" style="1" customWidth="1"/>
    <col min="3334" max="3334" width="11.28515625" style="1" bestFit="1" customWidth="1"/>
    <col min="3335" max="3335" width="12.85546875" style="1" bestFit="1" customWidth="1"/>
    <col min="3336" max="3336" width="10.7109375" style="1" customWidth="1"/>
    <col min="3337" max="3337" width="12.5703125" style="1" bestFit="1" customWidth="1"/>
    <col min="3338" max="3338" width="12.5703125" style="1" customWidth="1"/>
    <col min="3339" max="3339" width="9.140625" style="1"/>
    <col min="3340" max="3340" width="12.5703125" style="1" bestFit="1" customWidth="1"/>
    <col min="3341" max="3582" width="9.140625" style="1"/>
    <col min="3583" max="3583" width="4.42578125" style="1" customWidth="1"/>
    <col min="3584" max="3584" width="35.140625" style="1" bestFit="1" customWidth="1"/>
    <col min="3585" max="3585" width="15.85546875" style="1" bestFit="1" customWidth="1"/>
    <col min="3586" max="3586" width="16.140625" style="1" bestFit="1" customWidth="1"/>
    <col min="3587" max="3588" width="11.5703125" style="1" bestFit="1" customWidth="1"/>
    <col min="3589" max="3589" width="11.140625" style="1" customWidth="1"/>
    <col min="3590" max="3590" width="11.28515625" style="1" bestFit="1" customWidth="1"/>
    <col min="3591" max="3591" width="12.85546875" style="1" bestFit="1" customWidth="1"/>
    <col min="3592" max="3592" width="10.7109375" style="1" customWidth="1"/>
    <col min="3593" max="3593" width="12.5703125" style="1" bestFit="1" customWidth="1"/>
    <col min="3594" max="3594" width="12.5703125" style="1" customWidth="1"/>
    <col min="3595" max="3595" width="9.140625" style="1"/>
    <col min="3596" max="3596" width="12.5703125" style="1" bestFit="1" customWidth="1"/>
    <col min="3597" max="3838" width="9.140625" style="1"/>
    <col min="3839" max="3839" width="4.42578125" style="1" customWidth="1"/>
    <col min="3840" max="3840" width="35.140625" style="1" bestFit="1" customWidth="1"/>
    <col min="3841" max="3841" width="15.85546875" style="1" bestFit="1" customWidth="1"/>
    <col min="3842" max="3842" width="16.140625" style="1" bestFit="1" customWidth="1"/>
    <col min="3843" max="3844" width="11.5703125" style="1" bestFit="1" customWidth="1"/>
    <col min="3845" max="3845" width="11.140625" style="1" customWidth="1"/>
    <col min="3846" max="3846" width="11.28515625" style="1" bestFit="1" customWidth="1"/>
    <col min="3847" max="3847" width="12.85546875" style="1" bestFit="1" customWidth="1"/>
    <col min="3848" max="3848" width="10.7109375" style="1" customWidth="1"/>
    <col min="3849" max="3849" width="12.5703125" style="1" bestFit="1" customWidth="1"/>
    <col min="3850" max="3850" width="12.5703125" style="1" customWidth="1"/>
    <col min="3851" max="3851" width="9.140625" style="1"/>
    <col min="3852" max="3852" width="12.5703125" style="1" bestFit="1" customWidth="1"/>
    <col min="3853" max="4094" width="9.140625" style="1"/>
    <col min="4095" max="4095" width="4.42578125" style="1" customWidth="1"/>
    <col min="4096" max="4096" width="35.140625" style="1" bestFit="1" customWidth="1"/>
    <col min="4097" max="4097" width="15.85546875" style="1" bestFit="1" customWidth="1"/>
    <col min="4098" max="4098" width="16.140625" style="1" bestFit="1" customWidth="1"/>
    <col min="4099" max="4100" width="11.5703125" style="1" bestFit="1" customWidth="1"/>
    <col min="4101" max="4101" width="11.140625" style="1" customWidth="1"/>
    <col min="4102" max="4102" width="11.28515625" style="1" bestFit="1" customWidth="1"/>
    <col min="4103" max="4103" width="12.85546875" style="1" bestFit="1" customWidth="1"/>
    <col min="4104" max="4104" width="10.7109375" style="1" customWidth="1"/>
    <col min="4105" max="4105" width="12.5703125" style="1" bestFit="1" customWidth="1"/>
    <col min="4106" max="4106" width="12.5703125" style="1" customWidth="1"/>
    <col min="4107" max="4107" width="9.140625" style="1"/>
    <col min="4108" max="4108" width="12.5703125" style="1" bestFit="1" customWidth="1"/>
    <col min="4109" max="4350" width="9.140625" style="1"/>
    <col min="4351" max="4351" width="4.42578125" style="1" customWidth="1"/>
    <col min="4352" max="4352" width="35.140625" style="1" bestFit="1" customWidth="1"/>
    <col min="4353" max="4353" width="15.85546875" style="1" bestFit="1" customWidth="1"/>
    <col min="4354" max="4354" width="16.140625" style="1" bestFit="1" customWidth="1"/>
    <col min="4355" max="4356" width="11.5703125" style="1" bestFit="1" customWidth="1"/>
    <col min="4357" max="4357" width="11.140625" style="1" customWidth="1"/>
    <col min="4358" max="4358" width="11.28515625" style="1" bestFit="1" customWidth="1"/>
    <col min="4359" max="4359" width="12.85546875" style="1" bestFit="1" customWidth="1"/>
    <col min="4360" max="4360" width="10.7109375" style="1" customWidth="1"/>
    <col min="4361" max="4361" width="12.5703125" style="1" bestFit="1" customWidth="1"/>
    <col min="4362" max="4362" width="12.5703125" style="1" customWidth="1"/>
    <col min="4363" max="4363" width="9.140625" style="1"/>
    <col min="4364" max="4364" width="12.5703125" style="1" bestFit="1" customWidth="1"/>
    <col min="4365" max="4606" width="9.140625" style="1"/>
    <col min="4607" max="4607" width="4.42578125" style="1" customWidth="1"/>
    <col min="4608" max="4608" width="35.140625" style="1" bestFit="1" customWidth="1"/>
    <col min="4609" max="4609" width="15.85546875" style="1" bestFit="1" customWidth="1"/>
    <col min="4610" max="4610" width="16.140625" style="1" bestFit="1" customWidth="1"/>
    <col min="4611" max="4612" width="11.5703125" style="1" bestFit="1" customWidth="1"/>
    <col min="4613" max="4613" width="11.140625" style="1" customWidth="1"/>
    <col min="4614" max="4614" width="11.28515625" style="1" bestFit="1" customWidth="1"/>
    <col min="4615" max="4615" width="12.85546875" style="1" bestFit="1" customWidth="1"/>
    <col min="4616" max="4616" width="10.7109375" style="1" customWidth="1"/>
    <col min="4617" max="4617" width="12.5703125" style="1" bestFit="1" customWidth="1"/>
    <col min="4618" max="4618" width="12.5703125" style="1" customWidth="1"/>
    <col min="4619" max="4619" width="9.140625" style="1"/>
    <col min="4620" max="4620" width="12.5703125" style="1" bestFit="1" customWidth="1"/>
    <col min="4621" max="4862" width="9.140625" style="1"/>
    <col min="4863" max="4863" width="4.42578125" style="1" customWidth="1"/>
    <col min="4864" max="4864" width="35.140625" style="1" bestFit="1" customWidth="1"/>
    <col min="4865" max="4865" width="15.85546875" style="1" bestFit="1" customWidth="1"/>
    <col min="4866" max="4866" width="16.140625" style="1" bestFit="1" customWidth="1"/>
    <col min="4867" max="4868" width="11.5703125" style="1" bestFit="1" customWidth="1"/>
    <col min="4869" max="4869" width="11.140625" style="1" customWidth="1"/>
    <col min="4870" max="4870" width="11.28515625" style="1" bestFit="1" customWidth="1"/>
    <col min="4871" max="4871" width="12.85546875" style="1" bestFit="1" customWidth="1"/>
    <col min="4872" max="4872" width="10.7109375" style="1" customWidth="1"/>
    <col min="4873" max="4873" width="12.5703125" style="1" bestFit="1" customWidth="1"/>
    <col min="4874" max="4874" width="12.5703125" style="1" customWidth="1"/>
    <col min="4875" max="4875" width="9.140625" style="1"/>
    <col min="4876" max="4876" width="12.5703125" style="1" bestFit="1" customWidth="1"/>
    <col min="4877" max="5118" width="9.140625" style="1"/>
    <col min="5119" max="5119" width="4.42578125" style="1" customWidth="1"/>
    <col min="5120" max="5120" width="35.140625" style="1" bestFit="1" customWidth="1"/>
    <col min="5121" max="5121" width="15.85546875" style="1" bestFit="1" customWidth="1"/>
    <col min="5122" max="5122" width="16.140625" style="1" bestFit="1" customWidth="1"/>
    <col min="5123" max="5124" width="11.5703125" style="1" bestFit="1" customWidth="1"/>
    <col min="5125" max="5125" width="11.140625" style="1" customWidth="1"/>
    <col min="5126" max="5126" width="11.28515625" style="1" bestFit="1" customWidth="1"/>
    <col min="5127" max="5127" width="12.85546875" style="1" bestFit="1" customWidth="1"/>
    <col min="5128" max="5128" width="10.7109375" style="1" customWidth="1"/>
    <col min="5129" max="5129" width="12.5703125" style="1" bestFit="1" customWidth="1"/>
    <col min="5130" max="5130" width="12.5703125" style="1" customWidth="1"/>
    <col min="5131" max="5131" width="9.140625" style="1"/>
    <col min="5132" max="5132" width="12.5703125" style="1" bestFit="1" customWidth="1"/>
    <col min="5133" max="5374" width="9.140625" style="1"/>
    <col min="5375" max="5375" width="4.42578125" style="1" customWidth="1"/>
    <col min="5376" max="5376" width="35.140625" style="1" bestFit="1" customWidth="1"/>
    <col min="5377" max="5377" width="15.85546875" style="1" bestFit="1" customWidth="1"/>
    <col min="5378" max="5378" width="16.140625" style="1" bestFit="1" customWidth="1"/>
    <col min="5379" max="5380" width="11.5703125" style="1" bestFit="1" customWidth="1"/>
    <col min="5381" max="5381" width="11.140625" style="1" customWidth="1"/>
    <col min="5382" max="5382" width="11.28515625" style="1" bestFit="1" customWidth="1"/>
    <col min="5383" max="5383" width="12.85546875" style="1" bestFit="1" customWidth="1"/>
    <col min="5384" max="5384" width="10.7109375" style="1" customWidth="1"/>
    <col min="5385" max="5385" width="12.5703125" style="1" bestFit="1" customWidth="1"/>
    <col min="5386" max="5386" width="12.5703125" style="1" customWidth="1"/>
    <col min="5387" max="5387" width="9.140625" style="1"/>
    <col min="5388" max="5388" width="12.5703125" style="1" bestFit="1" customWidth="1"/>
    <col min="5389" max="5630" width="9.140625" style="1"/>
    <col min="5631" max="5631" width="4.42578125" style="1" customWidth="1"/>
    <col min="5632" max="5632" width="35.140625" style="1" bestFit="1" customWidth="1"/>
    <col min="5633" max="5633" width="15.85546875" style="1" bestFit="1" customWidth="1"/>
    <col min="5634" max="5634" width="16.140625" style="1" bestFit="1" customWidth="1"/>
    <col min="5635" max="5636" width="11.5703125" style="1" bestFit="1" customWidth="1"/>
    <col min="5637" max="5637" width="11.140625" style="1" customWidth="1"/>
    <col min="5638" max="5638" width="11.28515625" style="1" bestFit="1" customWidth="1"/>
    <col min="5639" max="5639" width="12.85546875" style="1" bestFit="1" customWidth="1"/>
    <col min="5640" max="5640" width="10.7109375" style="1" customWidth="1"/>
    <col min="5641" max="5641" width="12.5703125" style="1" bestFit="1" customWidth="1"/>
    <col min="5642" max="5642" width="12.5703125" style="1" customWidth="1"/>
    <col min="5643" max="5643" width="9.140625" style="1"/>
    <col min="5644" max="5644" width="12.5703125" style="1" bestFit="1" customWidth="1"/>
    <col min="5645" max="5886" width="9.140625" style="1"/>
    <col min="5887" max="5887" width="4.42578125" style="1" customWidth="1"/>
    <col min="5888" max="5888" width="35.140625" style="1" bestFit="1" customWidth="1"/>
    <col min="5889" max="5889" width="15.85546875" style="1" bestFit="1" customWidth="1"/>
    <col min="5890" max="5890" width="16.140625" style="1" bestFit="1" customWidth="1"/>
    <col min="5891" max="5892" width="11.5703125" style="1" bestFit="1" customWidth="1"/>
    <col min="5893" max="5893" width="11.140625" style="1" customWidth="1"/>
    <col min="5894" max="5894" width="11.28515625" style="1" bestFit="1" customWidth="1"/>
    <col min="5895" max="5895" width="12.85546875" style="1" bestFit="1" customWidth="1"/>
    <col min="5896" max="5896" width="10.7109375" style="1" customWidth="1"/>
    <col min="5897" max="5897" width="12.5703125" style="1" bestFit="1" customWidth="1"/>
    <col min="5898" max="5898" width="12.5703125" style="1" customWidth="1"/>
    <col min="5899" max="5899" width="9.140625" style="1"/>
    <col min="5900" max="5900" width="12.5703125" style="1" bestFit="1" customWidth="1"/>
    <col min="5901" max="6142" width="9.140625" style="1"/>
    <col min="6143" max="6143" width="4.42578125" style="1" customWidth="1"/>
    <col min="6144" max="6144" width="35.140625" style="1" bestFit="1" customWidth="1"/>
    <col min="6145" max="6145" width="15.85546875" style="1" bestFit="1" customWidth="1"/>
    <col min="6146" max="6146" width="16.140625" style="1" bestFit="1" customWidth="1"/>
    <col min="6147" max="6148" width="11.5703125" style="1" bestFit="1" customWidth="1"/>
    <col min="6149" max="6149" width="11.140625" style="1" customWidth="1"/>
    <col min="6150" max="6150" width="11.28515625" style="1" bestFit="1" customWidth="1"/>
    <col min="6151" max="6151" width="12.85546875" style="1" bestFit="1" customWidth="1"/>
    <col min="6152" max="6152" width="10.7109375" style="1" customWidth="1"/>
    <col min="6153" max="6153" width="12.5703125" style="1" bestFit="1" customWidth="1"/>
    <col min="6154" max="6154" width="12.5703125" style="1" customWidth="1"/>
    <col min="6155" max="6155" width="9.140625" style="1"/>
    <col min="6156" max="6156" width="12.5703125" style="1" bestFit="1" customWidth="1"/>
    <col min="6157" max="6398" width="9.140625" style="1"/>
    <col min="6399" max="6399" width="4.42578125" style="1" customWidth="1"/>
    <col min="6400" max="6400" width="35.140625" style="1" bestFit="1" customWidth="1"/>
    <col min="6401" max="6401" width="15.85546875" style="1" bestFit="1" customWidth="1"/>
    <col min="6402" max="6402" width="16.140625" style="1" bestFit="1" customWidth="1"/>
    <col min="6403" max="6404" width="11.5703125" style="1" bestFit="1" customWidth="1"/>
    <col min="6405" max="6405" width="11.140625" style="1" customWidth="1"/>
    <col min="6406" max="6406" width="11.28515625" style="1" bestFit="1" customWidth="1"/>
    <col min="6407" max="6407" width="12.85546875" style="1" bestFit="1" customWidth="1"/>
    <col min="6408" max="6408" width="10.7109375" style="1" customWidth="1"/>
    <col min="6409" max="6409" width="12.5703125" style="1" bestFit="1" customWidth="1"/>
    <col min="6410" max="6410" width="12.5703125" style="1" customWidth="1"/>
    <col min="6411" max="6411" width="9.140625" style="1"/>
    <col min="6412" max="6412" width="12.5703125" style="1" bestFit="1" customWidth="1"/>
    <col min="6413" max="6654" width="9.140625" style="1"/>
    <col min="6655" max="6655" width="4.42578125" style="1" customWidth="1"/>
    <col min="6656" max="6656" width="35.140625" style="1" bestFit="1" customWidth="1"/>
    <col min="6657" max="6657" width="15.85546875" style="1" bestFit="1" customWidth="1"/>
    <col min="6658" max="6658" width="16.140625" style="1" bestFit="1" customWidth="1"/>
    <col min="6659" max="6660" width="11.5703125" style="1" bestFit="1" customWidth="1"/>
    <col min="6661" max="6661" width="11.140625" style="1" customWidth="1"/>
    <col min="6662" max="6662" width="11.28515625" style="1" bestFit="1" customWidth="1"/>
    <col min="6663" max="6663" width="12.85546875" style="1" bestFit="1" customWidth="1"/>
    <col min="6664" max="6664" width="10.7109375" style="1" customWidth="1"/>
    <col min="6665" max="6665" width="12.5703125" style="1" bestFit="1" customWidth="1"/>
    <col min="6666" max="6666" width="12.5703125" style="1" customWidth="1"/>
    <col min="6667" max="6667" width="9.140625" style="1"/>
    <col min="6668" max="6668" width="12.5703125" style="1" bestFit="1" customWidth="1"/>
    <col min="6669" max="6910" width="9.140625" style="1"/>
    <col min="6911" max="6911" width="4.42578125" style="1" customWidth="1"/>
    <col min="6912" max="6912" width="35.140625" style="1" bestFit="1" customWidth="1"/>
    <col min="6913" max="6913" width="15.85546875" style="1" bestFit="1" customWidth="1"/>
    <col min="6914" max="6914" width="16.140625" style="1" bestFit="1" customWidth="1"/>
    <col min="6915" max="6916" width="11.5703125" style="1" bestFit="1" customWidth="1"/>
    <col min="6917" max="6917" width="11.140625" style="1" customWidth="1"/>
    <col min="6918" max="6918" width="11.28515625" style="1" bestFit="1" customWidth="1"/>
    <col min="6919" max="6919" width="12.85546875" style="1" bestFit="1" customWidth="1"/>
    <col min="6920" max="6920" width="10.7109375" style="1" customWidth="1"/>
    <col min="6921" max="6921" width="12.5703125" style="1" bestFit="1" customWidth="1"/>
    <col min="6922" max="6922" width="12.5703125" style="1" customWidth="1"/>
    <col min="6923" max="6923" width="9.140625" style="1"/>
    <col min="6924" max="6924" width="12.5703125" style="1" bestFit="1" customWidth="1"/>
    <col min="6925" max="7166" width="9.140625" style="1"/>
    <col min="7167" max="7167" width="4.42578125" style="1" customWidth="1"/>
    <col min="7168" max="7168" width="35.140625" style="1" bestFit="1" customWidth="1"/>
    <col min="7169" max="7169" width="15.85546875" style="1" bestFit="1" customWidth="1"/>
    <col min="7170" max="7170" width="16.140625" style="1" bestFit="1" customWidth="1"/>
    <col min="7171" max="7172" width="11.5703125" style="1" bestFit="1" customWidth="1"/>
    <col min="7173" max="7173" width="11.140625" style="1" customWidth="1"/>
    <col min="7174" max="7174" width="11.28515625" style="1" bestFit="1" customWidth="1"/>
    <col min="7175" max="7175" width="12.85546875" style="1" bestFit="1" customWidth="1"/>
    <col min="7176" max="7176" width="10.7109375" style="1" customWidth="1"/>
    <col min="7177" max="7177" width="12.5703125" style="1" bestFit="1" customWidth="1"/>
    <col min="7178" max="7178" width="12.5703125" style="1" customWidth="1"/>
    <col min="7179" max="7179" width="9.140625" style="1"/>
    <col min="7180" max="7180" width="12.5703125" style="1" bestFit="1" customWidth="1"/>
    <col min="7181" max="7422" width="9.140625" style="1"/>
    <col min="7423" max="7423" width="4.42578125" style="1" customWidth="1"/>
    <col min="7424" max="7424" width="35.140625" style="1" bestFit="1" customWidth="1"/>
    <col min="7425" max="7425" width="15.85546875" style="1" bestFit="1" customWidth="1"/>
    <col min="7426" max="7426" width="16.140625" style="1" bestFit="1" customWidth="1"/>
    <col min="7427" max="7428" width="11.5703125" style="1" bestFit="1" customWidth="1"/>
    <col min="7429" max="7429" width="11.140625" style="1" customWidth="1"/>
    <col min="7430" max="7430" width="11.28515625" style="1" bestFit="1" customWidth="1"/>
    <col min="7431" max="7431" width="12.85546875" style="1" bestFit="1" customWidth="1"/>
    <col min="7432" max="7432" width="10.7109375" style="1" customWidth="1"/>
    <col min="7433" max="7433" width="12.5703125" style="1" bestFit="1" customWidth="1"/>
    <col min="7434" max="7434" width="12.5703125" style="1" customWidth="1"/>
    <col min="7435" max="7435" width="9.140625" style="1"/>
    <col min="7436" max="7436" width="12.5703125" style="1" bestFit="1" customWidth="1"/>
    <col min="7437" max="7678" width="9.140625" style="1"/>
    <col min="7679" max="7679" width="4.42578125" style="1" customWidth="1"/>
    <col min="7680" max="7680" width="35.140625" style="1" bestFit="1" customWidth="1"/>
    <col min="7681" max="7681" width="15.85546875" style="1" bestFit="1" customWidth="1"/>
    <col min="7682" max="7682" width="16.140625" style="1" bestFit="1" customWidth="1"/>
    <col min="7683" max="7684" width="11.5703125" style="1" bestFit="1" customWidth="1"/>
    <col min="7685" max="7685" width="11.140625" style="1" customWidth="1"/>
    <col min="7686" max="7686" width="11.28515625" style="1" bestFit="1" customWidth="1"/>
    <col min="7687" max="7687" width="12.85546875" style="1" bestFit="1" customWidth="1"/>
    <col min="7688" max="7688" width="10.7109375" style="1" customWidth="1"/>
    <col min="7689" max="7689" width="12.5703125" style="1" bestFit="1" customWidth="1"/>
    <col min="7690" max="7690" width="12.5703125" style="1" customWidth="1"/>
    <col min="7691" max="7691" width="9.140625" style="1"/>
    <col min="7692" max="7692" width="12.5703125" style="1" bestFit="1" customWidth="1"/>
    <col min="7693" max="7934" width="9.140625" style="1"/>
    <col min="7935" max="7935" width="4.42578125" style="1" customWidth="1"/>
    <col min="7936" max="7936" width="35.140625" style="1" bestFit="1" customWidth="1"/>
    <col min="7937" max="7937" width="15.85546875" style="1" bestFit="1" customWidth="1"/>
    <col min="7938" max="7938" width="16.140625" style="1" bestFit="1" customWidth="1"/>
    <col min="7939" max="7940" width="11.5703125" style="1" bestFit="1" customWidth="1"/>
    <col min="7941" max="7941" width="11.140625" style="1" customWidth="1"/>
    <col min="7942" max="7942" width="11.28515625" style="1" bestFit="1" customWidth="1"/>
    <col min="7943" max="7943" width="12.85546875" style="1" bestFit="1" customWidth="1"/>
    <col min="7944" max="7944" width="10.7109375" style="1" customWidth="1"/>
    <col min="7945" max="7945" width="12.5703125" style="1" bestFit="1" customWidth="1"/>
    <col min="7946" max="7946" width="12.5703125" style="1" customWidth="1"/>
    <col min="7947" max="7947" width="9.140625" style="1"/>
    <col min="7948" max="7948" width="12.5703125" style="1" bestFit="1" customWidth="1"/>
    <col min="7949" max="8190" width="9.140625" style="1"/>
    <col min="8191" max="8191" width="4.42578125" style="1" customWidth="1"/>
    <col min="8192" max="8192" width="35.140625" style="1" bestFit="1" customWidth="1"/>
    <col min="8193" max="8193" width="15.85546875" style="1" bestFit="1" customWidth="1"/>
    <col min="8194" max="8194" width="16.140625" style="1" bestFit="1" customWidth="1"/>
    <col min="8195" max="8196" width="11.5703125" style="1" bestFit="1" customWidth="1"/>
    <col min="8197" max="8197" width="11.140625" style="1" customWidth="1"/>
    <col min="8198" max="8198" width="11.28515625" style="1" bestFit="1" customWidth="1"/>
    <col min="8199" max="8199" width="12.85546875" style="1" bestFit="1" customWidth="1"/>
    <col min="8200" max="8200" width="10.7109375" style="1" customWidth="1"/>
    <col min="8201" max="8201" width="12.5703125" style="1" bestFit="1" customWidth="1"/>
    <col min="8202" max="8202" width="12.5703125" style="1" customWidth="1"/>
    <col min="8203" max="8203" width="9.140625" style="1"/>
    <col min="8204" max="8204" width="12.5703125" style="1" bestFit="1" customWidth="1"/>
    <col min="8205" max="8446" width="9.140625" style="1"/>
    <col min="8447" max="8447" width="4.42578125" style="1" customWidth="1"/>
    <col min="8448" max="8448" width="35.140625" style="1" bestFit="1" customWidth="1"/>
    <col min="8449" max="8449" width="15.85546875" style="1" bestFit="1" customWidth="1"/>
    <col min="8450" max="8450" width="16.140625" style="1" bestFit="1" customWidth="1"/>
    <col min="8451" max="8452" width="11.5703125" style="1" bestFit="1" customWidth="1"/>
    <col min="8453" max="8453" width="11.140625" style="1" customWidth="1"/>
    <col min="8454" max="8454" width="11.28515625" style="1" bestFit="1" customWidth="1"/>
    <col min="8455" max="8455" width="12.85546875" style="1" bestFit="1" customWidth="1"/>
    <col min="8456" max="8456" width="10.7109375" style="1" customWidth="1"/>
    <col min="8457" max="8457" width="12.5703125" style="1" bestFit="1" customWidth="1"/>
    <col min="8458" max="8458" width="12.5703125" style="1" customWidth="1"/>
    <col min="8459" max="8459" width="9.140625" style="1"/>
    <col min="8460" max="8460" width="12.5703125" style="1" bestFit="1" customWidth="1"/>
    <col min="8461" max="8702" width="9.140625" style="1"/>
    <col min="8703" max="8703" width="4.42578125" style="1" customWidth="1"/>
    <col min="8704" max="8704" width="35.140625" style="1" bestFit="1" customWidth="1"/>
    <col min="8705" max="8705" width="15.85546875" style="1" bestFit="1" customWidth="1"/>
    <col min="8706" max="8706" width="16.140625" style="1" bestFit="1" customWidth="1"/>
    <col min="8707" max="8708" width="11.5703125" style="1" bestFit="1" customWidth="1"/>
    <col min="8709" max="8709" width="11.140625" style="1" customWidth="1"/>
    <col min="8710" max="8710" width="11.28515625" style="1" bestFit="1" customWidth="1"/>
    <col min="8711" max="8711" width="12.85546875" style="1" bestFit="1" customWidth="1"/>
    <col min="8712" max="8712" width="10.7109375" style="1" customWidth="1"/>
    <col min="8713" max="8713" width="12.5703125" style="1" bestFit="1" customWidth="1"/>
    <col min="8714" max="8714" width="12.5703125" style="1" customWidth="1"/>
    <col min="8715" max="8715" width="9.140625" style="1"/>
    <col min="8716" max="8716" width="12.5703125" style="1" bestFit="1" customWidth="1"/>
    <col min="8717" max="8958" width="9.140625" style="1"/>
    <col min="8959" max="8959" width="4.42578125" style="1" customWidth="1"/>
    <col min="8960" max="8960" width="35.140625" style="1" bestFit="1" customWidth="1"/>
    <col min="8961" max="8961" width="15.85546875" style="1" bestFit="1" customWidth="1"/>
    <col min="8962" max="8962" width="16.140625" style="1" bestFit="1" customWidth="1"/>
    <col min="8963" max="8964" width="11.5703125" style="1" bestFit="1" customWidth="1"/>
    <col min="8965" max="8965" width="11.140625" style="1" customWidth="1"/>
    <col min="8966" max="8966" width="11.28515625" style="1" bestFit="1" customWidth="1"/>
    <col min="8967" max="8967" width="12.85546875" style="1" bestFit="1" customWidth="1"/>
    <col min="8968" max="8968" width="10.7109375" style="1" customWidth="1"/>
    <col min="8969" max="8969" width="12.5703125" style="1" bestFit="1" customWidth="1"/>
    <col min="8970" max="8970" width="12.5703125" style="1" customWidth="1"/>
    <col min="8971" max="8971" width="9.140625" style="1"/>
    <col min="8972" max="8972" width="12.5703125" style="1" bestFit="1" customWidth="1"/>
    <col min="8973" max="9214" width="9.140625" style="1"/>
    <col min="9215" max="9215" width="4.42578125" style="1" customWidth="1"/>
    <col min="9216" max="9216" width="35.140625" style="1" bestFit="1" customWidth="1"/>
    <col min="9217" max="9217" width="15.85546875" style="1" bestFit="1" customWidth="1"/>
    <col min="9218" max="9218" width="16.140625" style="1" bestFit="1" customWidth="1"/>
    <col min="9219" max="9220" width="11.5703125" style="1" bestFit="1" customWidth="1"/>
    <col min="9221" max="9221" width="11.140625" style="1" customWidth="1"/>
    <col min="9222" max="9222" width="11.28515625" style="1" bestFit="1" customWidth="1"/>
    <col min="9223" max="9223" width="12.85546875" style="1" bestFit="1" customWidth="1"/>
    <col min="9224" max="9224" width="10.7109375" style="1" customWidth="1"/>
    <col min="9225" max="9225" width="12.5703125" style="1" bestFit="1" customWidth="1"/>
    <col min="9226" max="9226" width="12.5703125" style="1" customWidth="1"/>
    <col min="9227" max="9227" width="9.140625" style="1"/>
    <col min="9228" max="9228" width="12.5703125" style="1" bestFit="1" customWidth="1"/>
    <col min="9229" max="9470" width="9.140625" style="1"/>
    <col min="9471" max="9471" width="4.42578125" style="1" customWidth="1"/>
    <col min="9472" max="9472" width="35.140625" style="1" bestFit="1" customWidth="1"/>
    <col min="9473" max="9473" width="15.85546875" style="1" bestFit="1" customWidth="1"/>
    <col min="9474" max="9474" width="16.140625" style="1" bestFit="1" customWidth="1"/>
    <col min="9475" max="9476" width="11.5703125" style="1" bestFit="1" customWidth="1"/>
    <col min="9477" max="9477" width="11.140625" style="1" customWidth="1"/>
    <col min="9478" max="9478" width="11.28515625" style="1" bestFit="1" customWidth="1"/>
    <col min="9479" max="9479" width="12.85546875" style="1" bestFit="1" customWidth="1"/>
    <col min="9480" max="9480" width="10.7109375" style="1" customWidth="1"/>
    <col min="9481" max="9481" width="12.5703125" style="1" bestFit="1" customWidth="1"/>
    <col min="9482" max="9482" width="12.5703125" style="1" customWidth="1"/>
    <col min="9483" max="9483" width="9.140625" style="1"/>
    <col min="9484" max="9484" width="12.5703125" style="1" bestFit="1" customWidth="1"/>
    <col min="9485" max="9726" width="9.140625" style="1"/>
    <col min="9727" max="9727" width="4.42578125" style="1" customWidth="1"/>
    <col min="9728" max="9728" width="35.140625" style="1" bestFit="1" customWidth="1"/>
    <col min="9729" max="9729" width="15.85546875" style="1" bestFit="1" customWidth="1"/>
    <col min="9730" max="9730" width="16.140625" style="1" bestFit="1" customWidth="1"/>
    <col min="9731" max="9732" width="11.5703125" style="1" bestFit="1" customWidth="1"/>
    <col min="9733" max="9733" width="11.140625" style="1" customWidth="1"/>
    <col min="9734" max="9734" width="11.28515625" style="1" bestFit="1" customWidth="1"/>
    <col min="9735" max="9735" width="12.85546875" style="1" bestFit="1" customWidth="1"/>
    <col min="9736" max="9736" width="10.7109375" style="1" customWidth="1"/>
    <col min="9737" max="9737" width="12.5703125" style="1" bestFit="1" customWidth="1"/>
    <col min="9738" max="9738" width="12.5703125" style="1" customWidth="1"/>
    <col min="9739" max="9739" width="9.140625" style="1"/>
    <col min="9740" max="9740" width="12.5703125" style="1" bestFit="1" customWidth="1"/>
    <col min="9741" max="9982" width="9.140625" style="1"/>
    <col min="9983" max="9983" width="4.42578125" style="1" customWidth="1"/>
    <col min="9984" max="9984" width="35.140625" style="1" bestFit="1" customWidth="1"/>
    <col min="9985" max="9985" width="15.85546875" style="1" bestFit="1" customWidth="1"/>
    <col min="9986" max="9986" width="16.140625" style="1" bestFit="1" customWidth="1"/>
    <col min="9987" max="9988" width="11.5703125" style="1" bestFit="1" customWidth="1"/>
    <col min="9989" max="9989" width="11.140625" style="1" customWidth="1"/>
    <col min="9990" max="9990" width="11.28515625" style="1" bestFit="1" customWidth="1"/>
    <col min="9991" max="9991" width="12.85546875" style="1" bestFit="1" customWidth="1"/>
    <col min="9992" max="9992" width="10.7109375" style="1" customWidth="1"/>
    <col min="9993" max="9993" width="12.5703125" style="1" bestFit="1" customWidth="1"/>
    <col min="9994" max="9994" width="12.5703125" style="1" customWidth="1"/>
    <col min="9995" max="9995" width="9.140625" style="1"/>
    <col min="9996" max="9996" width="12.5703125" style="1" bestFit="1" customWidth="1"/>
    <col min="9997" max="10238" width="9.140625" style="1"/>
    <col min="10239" max="10239" width="4.42578125" style="1" customWidth="1"/>
    <col min="10240" max="10240" width="35.140625" style="1" bestFit="1" customWidth="1"/>
    <col min="10241" max="10241" width="15.85546875" style="1" bestFit="1" customWidth="1"/>
    <col min="10242" max="10242" width="16.140625" style="1" bestFit="1" customWidth="1"/>
    <col min="10243" max="10244" width="11.5703125" style="1" bestFit="1" customWidth="1"/>
    <col min="10245" max="10245" width="11.140625" style="1" customWidth="1"/>
    <col min="10246" max="10246" width="11.28515625" style="1" bestFit="1" customWidth="1"/>
    <col min="10247" max="10247" width="12.85546875" style="1" bestFit="1" customWidth="1"/>
    <col min="10248" max="10248" width="10.7109375" style="1" customWidth="1"/>
    <col min="10249" max="10249" width="12.5703125" style="1" bestFit="1" customWidth="1"/>
    <col min="10250" max="10250" width="12.5703125" style="1" customWidth="1"/>
    <col min="10251" max="10251" width="9.140625" style="1"/>
    <col min="10252" max="10252" width="12.5703125" style="1" bestFit="1" customWidth="1"/>
    <col min="10253" max="10494" width="9.140625" style="1"/>
    <col min="10495" max="10495" width="4.42578125" style="1" customWidth="1"/>
    <col min="10496" max="10496" width="35.140625" style="1" bestFit="1" customWidth="1"/>
    <col min="10497" max="10497" width="15.85546875" style="1" bestFit="1" customWidth="1"/>
    <col min="10498" max="10498" width="16.140625" style="1" bestFit="1" customWidth="1"/>
    <col min="10499" max="10500" width="11.5703125" style="1" bestFit="1" customWidth="1"/>
    <col min="10501" max="10501" width="11.140625" style="1" customWidth="1"/>
    <col min="10502" max="10502" width="11.28515625" style="1" bestFit="1" customWidth="1"/>
    <col min="10503" max="10503" width="12.85546875" style="1" bestFit="1" customWidth="1"/>
    <col min="10504" max="10504" width="10.7109375" style="1" customWidth="1"/>
    <col min="10505" max="10505" width="12.5703125" style="1" bestFit="1" customWidth="1"/>
    <col min="10506" max="10506" width="12.5703125" style="1" customWidth="1"/>
    <col min="10507" max="10507" width="9.140625" style="1"/>
    <col min="10508" max="10508" width="12.5703125" style="1" bestFit="1" customWidth="1"/>
    <col min="10509" max="10750" width="9.140625" style="1"/>
    <col min="10751" max="10751" width="4.42578125" style="1" customWidth="1"/>
    <col min="10752" max="10752" width="35.140625" style="1" bestFit="1" customWidth="1"/>
    <col min="10753" max="10753" width="15.85546875" style="1" bestFit="1" customWidth="1"/>
    <col min="10754" max="10754" width="16.140625" style="1" bestFit="1" customWidth="1"/>
    <col min="10755" max="10756" width="11.5703125" style="1" bestFit="1" customWidth="1"/>
    <col min="10757" max="10757" width="11.140625" style="1" customWidth="1"/>
    <col min="10758" max="10758" width="11.28515625" style="1" bestFit="1" customWidth="1"/>
    <col min="10759" max="10759" width="12.85546875" style="1" bestFit="1" customWidth="1"/>
    <col min="10760" max="10760" width="10.7109375" style="1" customWidth="1"/>
    <col min="10761" max="10761" width="12.5703125" style="1" bestFit="1" customWidth="1"/>
    <col min="10762" max="10762" width="12.5703125" style="1" customWidth="1"/>
    <col min="10763" max="10763" width="9.140625" style="1"/>
    <col min="10764" max="10764" width="12.5703125" style="1" bestFit="1" customWidth="1"/>
    <col min="10765" max="11006" width="9.140625" style="1"/>
    <col min="11007" max="11007" width="4.42578125" style="1" customWidth="1"/>
    <col min="11008" max="11008" width="35.140625" style="1" bestFit="1" customWidth="1"/>
    <col min="11009" max="11009" width="15.85546875" style="1" bestFit="1" customWidth="1"/>
    <col min="11010" max="11010" width="16.140625" style="1" bestFit="1" customWidth="1"/>
    <col min="11011" max="11012" width="11.5703125" style="1" bestFit="1" customWidth="1"/>
    <col min="11013" max="11013" width="11.140625" style="1" customWidth="1"/>
    <col min="11014" max="11014" width="11.28515625" style="1" bestFit="1" customWidth="1"/>
    <col min="11015" max="11015" width="12.85546875" style="1" bestFit="1" customWidth="1"/>
    <col min="11016" max="11016" width="10.7109375" style="1" customWidth="1"/>
    <col min="11017" max="11017" width="12.5703125" style="1" bestFit="1" customWidth="1"/>
    <col min="11018" max="11018" width="12.5703125" style="1" customWidth="1"/>
    <col min="11019" max="11019" width="9.140625" style="1"/>
    <col min="11020" max="11020" width="12.5703125" style="1" bestFit="1" customWidth="1"/>
    <col min="11021" max="11262" width="9.140625" style="1"/>
    <col min="11263" max="11263" width="4.42578125" style="1" customWidth="1"/>
    <col min="11264" max="11264" width="35.140625" style="1" bestFit="1" customWidth="1"/>
    <col min="11265" max="11265" width="15.85546875" style="1" bestFit="1" customWidth="1"/>
    <col min="11266" max="11266" width="16.140625" style="1" bestFit="1" customWidth="1"/>
    <col min="11267" max="11268" width="11.5703125" style="1" bestFit="1" customWidth="1"/>
    <col min="11269" max="11269" width="11.140625" style="1" customWidth="1"/>
    <col min="11270" max="11270" width="11.28515625" style="1" bestFit="1" customWidth="1"/>
    <col min="11271" max="11271" width="12.85546875" style="1" bestFit="1" customWidth="1"/>
    <col min="11272" max="11272" width="10.7109375" style="1" customWidth="1"/>
    <col min="11273" max="11273" width="12.5703125" style="1" bestFit="1" customWidth="1"/>
    <col min="11274" max="11274" width="12.5703125" style="1" customWidth="1"/>
    <col min="11275" max="11275" width="9.140625" style="1"/>
    <col min="11276" max="11276" width="12.5703125" style="1" bestFit="1" customWidth="1"/>
    <col min="11277" max="11518" width="9.140625" style="1"/>
    <col min="11519" max="11519" width="4.42578125" style="1" customWidth="1"/>
    <col min="11520" max="11520" width="35.140625" style="1" bestFit="1" customWidth="1"/>
    <col min="11521" max="11521" width="15.85546875" style="1" bestFit="1" customWidth="1"/>
    <col min="11522" max="11522" width="16.140625" style="1" bestFit="1" customWidth="1"/>
    <col min="11523" max="11524" width="11.5703125" style="1" bestFit="1" customWidth="1"/>
    <col min="11525" max="11525" width="11.140625" style="1" customWidth="1"/>
    <col min="11526" max="11526" width="11.28515625" style="1" bestFit="1" customWidth="1"/>
    <col min="11527" max="11527" width="12.85546875" style="1" bestFit="1" customWidth="1"/>
    <col min="11528" max="11528" width="10.7109375" style="1" customWidth="1"/>
    <col min="11529" max="11529" width="12.5703125" style="1" bestFit="1" customWidth="1"/>
    <col min="11530" max="11530" width="12.5703125" style="1" customWidth="1"/>
    <col min="11531" max="11531" width="9.140625" style="1"/>
    <col min="11532" max="11532" width="12.5703125" style="1" bestFit="1" customWidth="1"/>
    <col min="11533" max="11774" width="9.140625" style="1"/>
    <col min="11775" max="11775" width="4.42578125" style="1" customWidth="1"/>
    <col min="11776" max="11776" width="35.140625" style="1" bestFit="1" customWidth="1"/>
    <col min="11777" max="11777" width="15.85546875" style="1" bestFit="1" customWidth="1"/>
    <col min="11778" max="11778" width="16.140625" style="1" bestFit="1" customWidth="1"/>
    <col min="11779" max="11780" width="11.5703125" style="1" bestFit="1" customWidth="1"/>
    <col min="11781" max="11781" width="11.140625" style="1" customWidth="1"/>
    <col min="11782" max="11782" width="11.28515625" style="1" bestFit="1" customWidth="1"/>
    <col min="11783" max="11783" width="12.85546875" style="1" bestFit="1" customWidth="1"/>
    <col min="11784" max="11784" width="10.7109375" style="1" customWidth="1"/>
    <col min="11785" max="11785" width="12.5703125" style="1" bestFit="1" customWidth="1"/>
    <col min="11786" max="11786" width="12.5703125" style="1" customWidth="1"/>
    <col min="11787" max="11787" width="9.140625" style="1"/>
    <col min="11788" max="11788" width="12.5703125" style="1" bestFit="1" customWidth="1"/>
    <col min="11789" max="12030" width="9.140625" style="1"/>
    <col min="12031" max="12031" width="4.42578125" style="1" customWidth="1"/>
    <col min="12032" max="12032" width="35.140625" style="1" bestFit="1" customWidth="1"/>
    <col min="12033" max="12033" width="15.85546875" style="1" bestFit="1" customWidth="1"/>
    <col min="12034" max="12034" width="16.140625" style="1" bestFit="1" customWidth="1"/>
    <col min="12035" max="12036" width="11.5703125" style="1" bestFit="1" customWidth="1"/>
    <col min="12037" max="12037" width="11.140625" style="1" customWidth="1"/>
    <col min="12038" max="12038" width="11.28515625" style="1" bestFit="1" customWidth="1"/>
    <col min="12039" max="12039" width="12.85546875" style="1" bestFit="1" customWidth="1"/>
    <col min="12040" max="12040" width="10.7109375" style="1" customWidth="1"/>
    <col min="12041" max="12041" width="12.5703125" style="1" bestFit="1" customWidth="1"/>
    <col min="12042" max="12042" width="12.5703125" style="1" customWidth="1"/>
    <col min="12043" max="12043" width="9.140625" style="1"/>
    <col min="12044" max="12044" width="12.5703125" style="1" bestFit="1" customWidth="1"/>
    <col min="12045" max="12286" width="9.140625" style="1"/>
    <col min="12287" max="12287" width="4.42578125" style="1" customWidth="1"/>
    <col min="12288" max="12288" width="35.140625" style="1" bestFit="1" customWidth="1"/>
    <col min="12289" max="12289" width="15.85546875" style="1" bestFit="1" customWidth="1"/>
    <col min="12290" max="12290" width="16.140625" style="1" bestFit="1" customWidth="1"/>
    <col min="12291" max="12292" width="11.5703125" style="1" bestFit="1" customWidth="1"/>
    <col min="12293" max="12293" width="11.140625" style="1" customWidth="1"/>
    <col min="12294" max="12294" width="11.28515625" style="1" bestFit="1" customWidth="1"/>
    <col min="12295" max="12295" width="12.85546875" style="1" bestFit="1" customWidth="1"/>
    <col min="12296" max="12296" width="10.7109375" style="1" customWidth="1"/>
    <col min="12297" max="12297" width="12.5703125" style="1" bestFit="1" customWidth="1"/>
    <col min="12298" max="12298" width="12.5703125" style="1" customWidth="1"/>
    <col min="12299" max="12299" width="9.140625" style="1"/>
    <col min="12300" max="12300" width="12.5703125" style="1" bestFit="1" customWidth="1"/>
    <col min="12301" max="12542" width="9.140625" style="1"/>
    <col min="12543" max="12543" width="4.42578125" style="1" customWidth="1"/>
    <col min="12544" max="12544" width="35.140625" style="1" bestFit="1" customWidth="1"/>
    <col min="12545" max="12545" width="15.85546875" style="1" bestFit="1" customWidth="1"/>
    <col min="12546" max="12546" width="16.140625" style="1" bestFit="1" customWidth="1"/>
    <col min="12547" max="12548" width="11.5703125" style="1" bestFit="1" customWidth="1"/>
    <col min="12549" max="12549" width="11.140625" style="1" customWidth="1"/>
    <col min="12550" max="12550" width="11.28515625" style="1" bestFit="1" customWidth="1"/>
    <col min="12551" max="12551" width="12.85546875" style="1" bestFit="1" customWidth="1"/>
    <col min="12552" max="12552" width="10.7109375" style="1" customWidth="1"/>
    <col min="12553" max="12553" width="12.5703125" style="1" bestFit="1" customWidth="1"/>
    <col min="12554" max="12554" width="12.5703125" style="1" customWidth="1"/>
    <col min="12555" max="12555" width="9.140625" style="1"/>
    <col min="12556" max="12556" width="12.5703125" style="1" bestFit="1" customWidth="1"/>
    <col min="12557" max="12798" width="9.140625" style="1"/>
    <col min="12799" max="12799" width="4.42578125" style="1" customWidth="1"/>
    <col min="12800" max="12800" width="35.140625" style="1" bestFit="1" customWidth="1"/>
    <col min="12801" max="12801" width="15.85546875" style="1" bestFit="1" customWidth="1"/>
    <col min="12802" max="12802" width="16.140625" style="1" bestFit="1" customWidth="1"/>
    <col min="12803" max="12804" width="11.5703125" style="1" bestFit="1" customWidth="1"/>
    <col min="12805" max="12805" width="11.140625" style="1" customWidth="1"/>
    <col min="12806" max="12806" width="11.28515625" style="1" bestFit="1" customWidth="1"/>
    <col min="12807" max="12807" width="12.85546875" style="1" bestFit="1" customWidth="1"/>
    <col min="12808" max="12808" width="10.7109375" style="1" customWidth="1"/>
    <col min="12809" max="12809" width="12.5703125" style="1" bestFit="1" customWidth="1"/>
    <col min="12810" max="12810" width="12.5703125" style="1" customWidth="1"/>
    <col min="12811" max="12811" width="9.140625" style="1"/>
    <col min="12812" max="12812" width="12.5703125" style="1" bestFit="1" customWidth="1"/>
    <col min="12813" max="13054" width="9.140625" style="1"/>
    <col min="13055" max="13055" width="4.42578125" style="1" customWidth="1"/>
    <col min="13056" max="13056" width="35.140625" style="1" bestFit="1" customWidth="1"/>
    <col min="13057" max="13057" width="15.85546875" style="1" bestFit="1" customWidth="1"/>
    <col min="13058" max="13058" width="16.140625" style="1" bestFit="1" customWidth="1"/>
    <col min="13059" max="13060" width="11.5703125" style="1" bestFit="1" customWidth="1"/>
    <col min="13061" max="13061" width="11.140625" style="1" customWidth="1"/>
    <col min="13062" max="13062" width="11.28515625" style="1" bestFit="1" customWidth="1"/>
    <col min="13063" max="13063" width="12.85546875" style="1" bestFit="1" customWidth="1"/>
    <col min="13064" max="13064" width="10.7109375" style="1" customWidth="1"/>
    <col min="13065" max="13065" width="12.5703125" style="1" bestFit="1" customWidth="1"/>
    <col min="13066" max="13066" width="12.5703125" style="1" customWidth="1"/>
    <col min="13067" max="13067" width="9.140625" style="1"/>
    <col min="13068" max="13068" width="12.5703125" style="1" bestFit="1" customWidth="1"/>
    <col min="13069" max="13310" width="9.140625" style="1"/>
    <col min="13311" max="13311" width="4.42578125" style="1" customWidth="1"/>
    <col min="13312" max="13312" width="35.140625" style="1" bestFit="1" customWidth="1"/>
    <col min="13313" max="13313" width="15.85546875" style="1" bestFit="1" customWidth="1"/>
    <col min="13314" max="13314" width="16.140625" style="1" bestFit="1" customWidth="1"/>
    <col min="13315" max="13316" width="11.5703125" style="1" bestFit="1" customWidth="1"/>
    <col min="13317" max="13317" width="11.140625" style="1" customWidth="1"/>
    <col min="13318" max="13318" width="11.28515625" style="1" bestFit="1" customWidth="1"/>
    <col min="13319" max="13319" width="12.85546875" style="1" bestFit="1" customWidth="1"/>
    <col min="13320" max="13320" width="10.7109375" style="1" customWidth="1"/>
    <col min="13321" max="13321" width="12.5703125" style="1" bestFit="1" customWidth="1"/>
    <col min="13322" max="13322" width="12.5703125" style="1" customWidth="1"/>
    <col min="13323" max="13323" width="9.140625" style="1"/>
    <col min="13324" max="13324" width="12.5703125" style="1" bestFit="1" customWidth="1"/>
    <col min="13325" max="13566" width="9.140625" style="1"/>
    <col min="13567" max="13567" width="4.42578125" style="1" customWidth="1"/>
    <col min="13568" max="13568" width="35.140625" style="1" bestFit="1" customWidth="1"/>
    <col min="13569" max="13569" width="15.85546875" style="1" bestFit="1" customWidth="1"/>
    <col min="13570" max="13570" width="16.140625" style="1" bestFit="1" customWidth="1"/>
    <col min="13571" max="13572" width="11.5703125" style="1" bestFit="1" customWidth="1"/>
    <col min="13573" max="13573" width="11.140625" style="1" customWidth="1"/>
    <col min="13574" max="13574" width="11.28515625" style="1" bestFit="1" customWidth="1"/>
    <col min="13575" max="13575" width="12.85546875" style="1" bestFit="1" customWidth="1"/>
    <col min="13576" max="13576" width="10.7109375" style="1" customWidth="1"/>
    <col min="13577" max="13577" width="12.5703125" style="1" bestFit="1" customWidth="1"/>
    <col min="13578" max="13578" width="12.5703125" style="1" customWidth="1"/>
    <col min="13579" max="13579" width="9.140625" style="1"/>
    <col min="13580" max="13580" width="12.5703125" style="1" bestFit="1" customWidth="1"/>
    <col min="13581" max="13822" width="9.140625" style="1"/>
    <col min="13823" max="13823" width="4.42578125" style="1" customWidth="1"/>
    <col min="13824" max="13824" width="35.140625" style="1" bestFit="1" customWidth="1"/>
    <col min="13825" max="13825" width="15.85546875" style="1" bestFit="1" customWidth="1"/>
    <col min="13826" max="13826" width="16.140625" style="1" bestFit="1" customWidth="1"/>
    <col min="13827" max="13828" width="11.5703125" style="1" bestFit="1" customWidth="1"/>
    <col min="13829" max="13829" width="11.140625" style="1" customWidth="1"/>
    <col min="13830" max="13830" width="11.28515625" style="1" bestFit="1" customWidth="1"/>
    <col min="13831" max="13831" width="12.85546875" style="1" bestFit="1" customWidth="1"/>
    <col min="13832" max="13832" width="10.7109375" style="1" customWidth="1"/>
    <col min="13833" max="13833" width="12.5703125" style="1" bestFit="1" customWidth="1"/>
    <col min="13834" max="13834" width="12.5703125" style="1" customWidth="1"/>
    <col min="13835" max="13835" width="9.140625" style="1"/>
    <col min="13836" max="13836" width="12.5703125" style="1" bestFit="1" customWidth="1"/>
    <col min="13837" max="14078" width="9.140625" style="1"/>
    <col min="14079" max="14079" width="4.42578125" style="1" customWidth="1"/>
    <col min="14080" max="14080" width="35.140625" style="1" bestFit="1" customWidth="1"/>
    <col min="14081" max="14081" width="15.85546875" style="1" bestFit="1" customWidth="1"/>
    <col min="14082" max="14082" width="16.140625" style="1" bestFit="1" customWidth="1"/>
    <col min="14083" max="14084" width="11.5703125" style="1" bestFit="1" customWidth="1"/>
    <col min="14085" max="14085" width="11.140625" style="1" customWidth="1"/>
    <col min="14086" max="14086" width="11.28515625" style="1" bestFit="1" customWidth="1"/>
    <col min="14087" max="14087" width="12.85546875" style="1" bestFit="1" customWidth="1"/>
    <col min="14088" max="14088" width="10.7109375" style="1" customWidth="1"/>
    <col min="14089" max="14089" width="12.5703125" style="1" bestFit="1" customWidth="1"/>
    <col min="14090" max="14090" width="12.5703125" style="1" customWidth="1"/>
    <col min="14091" max="14091" width="9.140625" style="1"/>
    <col min="14092" max="14092" width="12.5703125" style="1" bestFit="1" customWidth="1"/>
    <col min="14093" max="14334" width="9.140625" style="1"/>
    <col min="14335" max="14335" width="4.42578125" style="1" customWidth="1"/>
    <col min="14336" max="14336" width="35.140625" style="1" bestFit="1" customWidth="1"/>
    <col min="14337" max="14337" width="15.85546875" style="1" bestFit="1" customWidth="1"/>
    <col min="14338" max="14338" width="16.140625" style="1" bestFit="1" customWidth="1"/>
    <col min="14339" max="14340" width="11.5703125" style="1" bestFit="1" customWidth="1"/>
    <col min="14341" max="14341" width="11.140625" style="1" customWidth="1"/>
    <col min="14342" max="14342" width="11.28515625" style="1" bestFit="1" customWidth="1"/>
    <col min="14343" max="14343" width="12.85546875" style="1" bestFit="1" customWidth="1"/>
    <col min="14344" max="14344" width="10.7109375" style="1" customWidth="1"/>
    <col min="14345" max="14345" width="12.5703125" style="1" bestFit="1" customWidth="1"/>
    <col min="14346" max="14346" width="12.5703125" style="1" customWidth="1"/>
    <col min="14347" max="14347" width="9.140625" style="1"/>
    <col min="14348" max="14348" width="12.5703125" style="1" bestFit="1" customWidth="1"/>
    <col min="14349" max="14590" width="9.140625" style="1"/>
    <col min="14591" max="14591" width="4.42578125" style="1" customWidth="1"/>
    <col min="14592" max="14592" width="35.140625" style="1" bestFit="1" customWidth="1"/>
    <col min="14593" max="14593" width="15.85546875" style="1" bestFit="1" customWidth="1"/>
    <col min="14594" max="14594" width="16.140625" style="1" bestFit="1" customWidth="1"/>
    <col min="14595" max="14596" width="11.5703125" style="1" bestFit="1" customWidth="1"/>
    <col min="14597" max="14597" width="11.140625" style="1" customWidth="1"/>
    <col min="14598" max="14598" width="11.28515625" style="1" bestFit="1" customWidth="1"/>
    <col min="14599" max="14599" width="12.85546875" style="1" bestFit="1" customWidth="1"/>
    <col min="14600" max="14600" width="10.7109375" style="1" customWidth="1"/>
    <col min="14601" max="14601" width="12.5703125" style="1" bestFit="1" customWidth="1"/>
    <col min="14602" max="14602" width="12.5703125" style="1" customWidth="1"/>
    <col min="14603" max="14603" width="9.140625" style="1"/>
    <col min="14604" max="14604" width="12.5703125" style="1" bestFit="1" customWidth="1"/>
    <col min="14605" max="14846" width="9.140625" style="1"/>
    <col min="14847" max="14847" width="4.42578125" style="1" customWidth="1"/>
    <col min="14848" max="14848" width="35.140625" style="1" bestFit="1" customWidth="1"/>
    <col min="14849" max="14849" width="15.85546875" style="1" bestFit="1" customWidth="1"/>
    <col min="14850" max="14850" width="16.140625" style="1" bestFit="1" customWidth="1"/>
    <col min="14851" max="14852" width="11.5703125" style="1" bestFit="1" customWidth="1"/>
    <col min="14853" max="14853" width="11.140625" style="1" customWidth="1"/>
    <col min="14854" max="14854" width="11.28515625" style="1" bestFit="1" customWidth="1"/>
    <col min="14855" max="14855" width="12.85546875" style="1" bestFit="1" customWidth="1"/>
    <col min="14856" max="14856" width="10.7109375" style="1" customWidth="1"/>
    <col min="14857" max="14857" width="12.5703125" style="1" bestFit="1" customWidth="1"/>
    <col min="14858" max="14858" width="12.5703125" style="1" customWidth="1"/>
    <col min="14859" max="14859" width="9.140625" style="1"/>
    <col min="14860" max="14860" width="12.5703125" style="1" bestFit="1" customWidth="1"/>
    <col min="14861" max="15102" width="9.140625" style="1"/>
    <col min="15103" max="15103" width="4.42578125" style="1" customWidth="1"/>
    <col min="15104" max="15104" width="35.140625" style="1" bestFit="1" customWidth="1"/>
    <col min="15105" max="15105" width="15.85546875" style="1" bestFit="1" customWidth="1"/>
    <col min="15106" max="15106" width="16.140625" style="1" bestFit="1" customWidth="1"/>
    <col min="15107" max="15108" width="11.5703125" style="1" bestFit="1" customWidth="1"/>
    <col min="15109" max="15109" width="11.140625" style="1" customWidth="1"/>
    <col min="15110" max="15110" width="11.28515625" style="1" bestFit="1" customWidth="1"/>
    <col min="15111" max="15111" width="12.85546875" style="1" bestFit="1" customWidth="1"/>
    <col min="15112" max="15112" width="10.7109375" style="1" customWidth="1"/>
    <col min="15113" max="15113" width="12.5703125" style="1" bestFit="1" customWidth="1"/>
    <col min="15114" max="15114" width="12.5703125" style="1" customWidth="1"/>
    <col min="15115" max="15115" width="9.140625" style="1"/>
    <col min="15116" max="15116" width="12.5703125" style="1" bestFit="1" customWidth="1"/>
    <col min="15117" max="15358" width="9.140625" style="1"/>
    <col min="15359" max="15359" width="4.42578125" style="1" customWidth="1"/>
    <col min="15360" max="15360" width="35.140625" style="1" bestFit="1" customWidth="1"/>
    <col min="15361" max="15361" width="15.85546875" style="1" bestFit="1" customWidth="1"/>
    <col min="15362" max="15362" width="16.140625" style="1" bestFit="1" customWidth="1"/>
    <col min="15363" max="15364" width="11.5703125" style="1" bestFit="1" customWidth="1"/>
    <col min="15365" max="15365" width="11.140625" style="1" customWidth="1"/>
    <col min="15366" max="15366" width="11.28515625" style="1" bestFit="1" customWidth="1"/>
    <col min="15367" max="15367" width="12.85546875" style="1" bestFit="1" customWidth="1"/>
    <col min="15368" max="15368" width="10.7109375" style="1" customWidth="1"/>
    <col min="15369" max="15369" width="12.5703125" style="1" bestFit="1" customWidth="1"/>
    <col min="15370" max="15370" width="12.5703125" style="1" customWidth="1"/>
    <col min="15371" max="15371" width="9.140625" style="1"/>
    <col min="15372" max="15372" width="12.5703125" style="1" bestFit="1" customWidth="1"/>
    <col min="15373" max="15614" width="9.140625" style="1"/>
    <col min="15615" max="15615" width="4.42578125" style="1" customWidth="1"/>
    <col min="15616" max="15616" width="35.140625" style="1" bestFit="1" customWidth="1"/>
    <col min="15617" max="15617" width="15.85546875" style="1" bestFit="1" customWidth="1"/>
    <col min="15618" max="15618" width="16.140625" style="1" bestFit="1" customWidth="1"/>
    <col min="15619" max="15620" width="11.5703125" style="1" bestFit="1" customWidth="1"/>
    <col min="15621" max="15621" width="11.140625" style="1" customWidth="1"/>
    <col min="15622" max="15622" width="11.28515625" style="1" bestFit="1" customWidth="1"/>
    <col min="15623" max="15623" width="12.85546875" style="1" bestFit="1" customWidth="1"/>
    <col min="15624" max="15624" width="10.7109375" style="1" customWidth="1"/>
    <col min="15625" max="15625" width="12.5703125" style="1" bestFit="1" customWidth="1"/>
    <col min="15626" max="15626" width="12.5703125" style="1" customWidth="1"/>
    <col min="15627" max="15627" width="9.140625" style="1"/>
    <col min="15628" max="15628" width="12.5703125" style="1" bestFit="1" customWidth="1"/>
    <col min="15629" max="15870" width="9.140625" style="1"/>
    <col min="15871" max="15871" width="4.42578125" style="1" customWidth="1"/>
    <col min="15872" max="15872" width="35.140625" style="1" bestFit="1" customWidth="1"/>
    <col min="15873" max="15873" width="15.85546875" style="1" bestFit="1" customWidth="1"/>
    <col min="15874" max="15874" width="16.140625" style="1" bestFit="1" customWidth="1"/>
    <col min="15875" max="15876" width="11.5703125" style="1" bestFit="1" customWidth="1"/>
    <col min="15877" max="15877" width="11.140625" style="1" customWidth="1"/>
    <col min="15878" max="15878" width="11.28515625" style="1" bestFit="1" customWidth="1"/>
    <col min="15879" max="15879" width="12.85546875" style="1" bestFit="1" customWidth="1"/>
    <col min="15880" max="15880" width="10.7109375" style="1" customWidth="1"/>
    <col min="15881" max="15881" width="12.5703125" style="1" bestFit="1" customWidth="1"/>
    <col min="15882" max="15882" width="12.5703125" style="1" customWidth="1"/>
    <col min="15883" max="15883" width="9.140625" style="1"/>
    <col min="15884" max="15884" width="12.5703125" style="1" bestFit="1" customWidth="1"/>
    <col min="15885" max="16126" width="9.140625" style="1"/>
    <col min="16127" max="16127" width="4.42578125" style="1" customWidth="1"/>
    <col min="16128" max="16128" width="35.140625" style="1" bestFit="1" customWidth="1"/>
    <col min="16129" max="16129" width="15.85546875" style="1" bestFit="1" customWidth="1"/>
    <col min="16130" max="16130" width="16.140625" style="1" bestFit="1" customWidth="1"/>
    <col min="16131" max="16132" width="11.5703125" style="1" bestFit="1" customWidth="1"/>
    <col min="16133" max="16133" width="11.140625" style="1" customWidth="1"/>
    <col min="16134" max="16134" width="11.28515625" style="1" bestFit="1" customWidth="1"/>
    <col min="16135" max="16135" width="12.85546875" style="1" bestFit="1" customWidth="1"/>
    <col min="16136" max="16136" width="10.7109375" style="1" customWidth="1"/>
    <col min="16137" max="16137" width="12.5703125" style="1" bestFit="1" customWidth="1"/>
    <col min="16138" max="16138" width="12.5703125" style="1" customWidth="1"/>
    <col min="16139" max="16139" width="9.140625" style="1"/>
    <col min="16140" max="16140" width="12.5703125" style="1" bestFit="1" customWidth="1"/>
    <col min="16141" max="16384" width="9.140625" style="1"/>
  </cols>
  <sheetData>
    <row r="1" spans="1:12" ht="15.75" thickBot="1" x14ac:dyDescent="0.3">
      <c r="A1" s="1">
        <v>1</v>
      </c>
      <c r="B1" s="2"/>
      <c r="C1" s="3"/>
      <c r="D1" s="4"/>
      <c r="E1" s="5"/>
      <c r="F1" s="5"/>
      <c r="G1" s="6"/>
      <c r="H1" s="6"/>
      <c r="I1" s="7"/>
      <c r="L1" s="3"/>
    </row>
    <row r="2" spans="1:12" ht="12.75" customHeight="1" x14ac:dyDescent="0.2">
      <c r="B2" s="9" t="s">
        <v>0</v>
      </c>
      <c r="C2" s="10" t="s">
        <v>1</v>
      </c>
      <c r="D2" s="11">
        <v>4</v>
      </c>
      <c r="E2" s="12" t="s">
        <v>2</v>
      </c>
      <c r="F2" s="13"/>
      <c r="G2" s="14"/>
      <c r="H2" s="14"/>
      <c r="I2" s="7"/>
    </row>
    <row r="3" spans="1:12" ht="15" customHeight="1" thickBot="1" x14ac:dyDescent="0.25">
      <c r="B3" s="15"/>
      <c r="C3" s="16"/>
      <c r="D3" s="17"/>
      <c r="E3" s="18"/>
      <c r="F3" s="19"/>
      <c r="G3" s="14"/>
      <c r="H3" s="14"/>
      <c r="I3" s="7"/>
    </row>
    <row r="4" spans="1:12" ht="31.5" thickTop="1" thickBot="1" x14ac:dyDescent="0.25">
      <c r="B4" s="20"/>
      <c r="C4" s="21"/>
      <c r="D4" s="22" t="s">
        <v>3</v>
      </c>
      <c r="E4" s="23" t="s">
        <v>4</v>
      </c>
      <c r="F4" s="24" t="s">
        <v>5</v>
      </c>
      <c r="G4" s="14"/>
      <c r="H4" s="14"/>
      <c r="I4" s="7"/>
    </row>
    <row r="5" spans="1:12" x14ac:dyDescent="0.25">
      <c r="B5" s="25" t="s">
        <v>6</v>
      </c>
      <c r="C5" s="26" t="s">
        <v>7</v>
      </c>
      <c r="D5" s="27"/>
      <c r="E5" s="27"/>
      <c r="F5" s="28"/>
    </row>
    <row r="6" spans="1:12" x14ac:dyDescent="0.25">
      <c r="B6" s="31" t="s">
        <v>8</v>
      </c>
      <c r="C6" s="32" t="s">
        <v>9</v>
      </c>
      <c r="D6" s="33"/>
      <c r="E6" s="33"/>
      <c r="F6" s="34"/>
    </row>
    <row r="7" spans="1:12" x14ac:dyDescent="0.25">
      <c r="B7" s="35">
        <v>1</v>
      </c>
      <c r="C7" s="36" t="s">
        <v>10</v>
      </c>
      <c r="D7" s="37">
        <f>[1]Actuals!D7</f>
        <v>16822930</v>
      </c>
      <c r="E7" s="38">
        <f>[1]Actuals!G7</f>
        <v>14364140</v>
      </c>
      <c r="F7" s="39">
        <f>[1]Actuals!J7</f>
        <v>16524050</v>
      </c>
      <c r="G7" s="40"/>
      <c r="H7" s="40"/>
      <c r="I7" s="41"/>
      <c r="J7" s="42"/>
    </row>
    <row r="8" spans="1:12" ht="15.75" thickBot="1" x14ac:dyDescent="0.3">
      <c r="B8" s="35">
        <v>2</v>
      </c>
      <c r="C8" s="43" t="s">
        <v>11</v>
      </c>
      <c r="D8" s="37">
        <f>[1]Actuals!D8</f>
        <v>72300</v>
      </c>
      <c r="E8" s="38">
        <f>[1]Actuals!G8</f>
        <v>72300</v>
      </c>
      <c r="F8" s="39">
        <f>[1]Actuals!J8</f>
        <v>72300</v>
      </c>
      <c r="G8" s="40"/>
      <c r="H8" s="40"/>
      <c r="I8" s="41"/>
    </row>
    <row r="9" spans="1:12" ht="15.75" thickBot="1" x14ac:dyDescent="0.3">
      <c r="B9" s="35" t="s">
        <v>12</v>
      </c>
      <c r="C9" s="44" t="s">
        <v>13</v>
      </c>
      <c r="D9" s="45">
        <f>SUM(D7:D8)</f>
        <v>16895230</v>
      </c>
      <c r="E9" s="45">
        <f>SUM(E7:E8)</f>
        <v>14436440</v>
      </c>
      <c r="F9" s="46">
        <f>SUM(F7:F8)</f>
        <v>16596350</v>
      </c>
      <c r="G9" s="47"/>
      <c r="H9" s="47"/>
      <c r="I9" s="48"/>
      <c r="J9" s="42"/>
    </row>
    <row r="10" spans="1:12" x14ac:dyDescent="0.25">
      <c r="B10" s="31" t="s">
        <v>14</v>
      </c>
      <c r="C10" s="32" t="s">
        <v>15</v>
      </c>
      <c r="D10" s="33"/>
      <c r="E10" s="33"/>
      <c r="F10" s="34"/>
      <c r="G10" s="49"/>
      <c r="H10" s="49"/>
      <c r="I10" s="50"/>
    </row>
    <row r="11" spans="1:12" ht="15.75" thickBot="1" x14ac:dyDescent="0.3">
      <c r="B11" s="35">
        <v>1</v>
      </c>
      <c r="C11" s="36" t="s">
        <v>10</v>
      </c>
      <c r="D11" s="37">
        <f>[1]Actuals!D11</f>
        <v>13663470</v>
      </c>
      <c r="E11" s="38">
        <f>[1]Actuals!G11</f>
        <v>15705990.666666666</v>
      </c>
      <c r="F11" s="39">
        <f>[1]Actuals!J11</f>
        <v>14636174</v>
      </c>
      <c r="G11" s="40"/>
      <c r="H11" s="40"/>
      <c r="I11" s="41"/>
    </row>
    <row r="12" spans="1:12" ht="15.75" thickBot="1" x14ac:dyDescent="0.3">
      <c r="B12" s="35"/>
      <c r="C12" s="44" t="s">
        <v>16</v>
      </c>
      <c r="D12" s="45">
        <f>SUM(D11:D11)</f>
        <v>13663470</v>
      </c>
      <c r="E12" s="45">
        <f>SUM(E11)</f>
        <v>15705990.666666666</v>
      </c>
      <c r="F12" s="46">
        <f>SUM(F11:F11)</f>
        <v>14636174</v>
      </c>
      <c r="G12" s="47"/>
      <c r="H12" s="47"/>
      <c r="I12" s="48"/>
      <c r="J12" s="42"/>
    </row>
    <row r="13" spans="1:12" x14ac:dyDescent="0.25">
      <c r="B13" s="31" t="s">
        <v>17</v>
      </c>
      <c r="C13" s="26" t="s">
        <v>18</v>
      </c>
      <c r="D13" s="27"/>
      <c r="E13" s="27"/>
      <c r="F13" s="28"/>
      <c r="G13" s="40"/>
      <c r="H13" s="40"/>
      <c r="I13" s="41"/>
    </row>
    <row r="14" spans="1:12" x14ac:dyDescent="0.25">
      <c r="B14" s="35">
        <v>1</v>
      </c>
      <c r="C14" s="36" t="s">
        <v>19</v>
      </c>
      <c r="D14" s="37">
        <f>[1]Actuals!D14</f>
        <v>14136894</v>
      </c>
      <c r="E14" s="38">
        <f>[1]Actuals!G14</f>
        <v>13930597.333333332</v>
      </c>
      <c r="F14" s="39">
        <f>[1]Actuals!J14</f>
        <v>14724686</v>
      </c>
      <c r="G14" s="40"/>
      <c r="H14" s="40"/>
      <c r="I14" s="41"/>
    </row>
    <row r="15" spans="1:12" x14ac:dyDescent="0.25">
      <c r="B15" s="35">
        <v>2</v>
      </c>
      <c r="C15" s="36" t="s">
        <v>20</v>
      </c>
      <c r="D15" s="37">
        <f>[1]Actuals!D15</f>
        <v>9715914</v>
      </c>
      <c r="E15" s="38">
        <f>[1]Actuals!G15</f>
        <v>9196109.333333334</v>
      </c>
      <c r="F15" s="39">
        <f>[1]Actuals!J15</f>
        <v>18696134</v>
      </c>
      <c r="G15" s="40"/>
      <c r="H15" s="40"/>
      <c r="I15" s="41"/>
      <c r="K15" s="51"/>
    </row>
    <row r="16" spans="1:12" x14ac:dyDescent="0.25">
      <c r="B16" s="35">
        <v>3</v>
      </c>
      <c r="C16" s="36" t="s">
        <v>21</v>
      </c>
      <c r="D16" s="37">
        <f>[1]Actuals!D16</f>
        <v>72000</v>
      </c>
      <c r="E16" s="38">
        <f>[1]Actuals!G16</f>
        <v>72000</v>
      </c>
      <c r="F16" s="39">
        <f>[1]Actuals!J16</f>
        <v>72000</v>
      </c>
      <c r="G16" s="40"/>
      <c r="H16" s="40"/>
      <c r="I16" s="41"/>
      <c r="K16" s="51"/>
    </row>
    <row r="17" spans="2:12" x14ac:dyDescent="0.25">
      <c r="B17" s="35">
        <v>4</v>
      </c>
      <c r="C17" s="36" t="s">
        <v>22</v>
      </c>
      <c r="D17" s="37">
        <f>[1]Actuals!D17</f>
        <v>143208</v>
      </c>
      <c r="E17" s="38">
        <f>[1]Actuals!G17</f>
        <v>149130.66666666666</v>
      </c>
      <c r="F17" s="39">
        <f>[1]Actuals!J17</f>
        <v>179460</v>
      </c>
      <c r="G17" s="40"/>
      <c r="H17" s="40"/>
      <c r="I17" s="41"/>
      <c r="J17" s="42"/>
      <c r="K17" s="51"/>
    </row>
    <row r="18" spans="2:12" x14ac:dyDescent="0.25">
      <c r="B18" s="35">
        <v>5</v>
      </c>
      <c r="C18" s="36" t="s">
        <v>23</v>
      </c>
      <c r="D18" s="37">
        <f>[1]Actuals!D18</f>
        <v>5081067</v>
      </c>
      <c r="E18" s="38">
        <f>[1]Actuals!G18</f>
        <v>4069320</v>
      </c>
      <c r="F18" s="39">
        <f>[1]Actuals!J18</f>
        <v>5193371</v>
      </c>
      <c r="G18" s="40"/>
      <c r="H18" s="40"/>
      <c r="I18" s="41"/>
    </row>
    <row r="19" spans="2:12" x14ac:dyDescent="0.25">
      <c r="B19" s="35">
        <v>6</v>
      </c>
      <c r="C19" s="36" t="s">
        <v>24</v>
      </c>
      <c r="D19" s="37">
        <f>[1]Actuals!D19</f>
        <v>1218804</v>
      </c>
      <c r="E19" s="38">
        <f>[1]Actuals!G19</f>
        <v>1046974.6666666667</v>
      </c>
      <c r="F19" s="39">
        <f>[1]Actuals!J19</f>
        <v>1290336</v>
      </c>
      <c r="G19" s="40"/>
      <c r="H19" s="40"/>
      <c r="I19" s="41"/>
    </row>
    <row r="20" spans="2:12" x14ac:dyDescent="0.25">
      <c r="B20" s="35">
        <v>7</v>
      </c>
      <c r="C20" s="36" t="s">
        <v>25</v>
      </c>
      <c r="D20" s="37">
        <f>[1]Actuals!D20</f>
        <v>0</v>
      </c>
      <c r="E20" s="38">
        <f>[1]Actuals!G20</f>
        <v>0</v>
      </c>
      <c r="F20" s="39">
        <f>[1]Actuals!J20</f>
        <v>0</v>
      </c>
      <c r="G20" s="40"/>
      <c r="H20" s="40"/>
      <c r="I20" s="41"/>
      <c r="J20" s="52"/>
    </row>
    <row r="21" spans="2:12" x14ac:dyDescent="0.25">
      <c r="B21" s="35">
        <v>8</v>
      </c>
      <c r="C21" s="36" t="s">
        <v>26</v>
      </c>
      <c r="D21" s="37">
        <f>[1]Actuals!D21</f>
        <v>156000</v>
      </c>
      <c r="E21" s="38">
        <f>[1]Actuals!G21</f>
        <v>129000</v>
      </c>
      <c r="F21" s="39">
        <f>[1]Actuals!J21</f>
        <v>36000</v>
      </c>
      <c r="G21" s="40"/>
      <c r="H21" s="40"/>
      <c r="I21" s="41"/>
    </row>
    <row r="22" spans="2:12" x14ac:dyDescent="0.25">
      <c r="B22" s="35">
        <v>9</v>
      </c>
      <c r="C22" s="36" t="s">
        <v>27</v>
      </c>
      <c r="D22" s="37">
        <f>[1]Actuals!D22</f>
        <v>23700</v>
      </c>
      <c r="E22" s="38">
        <f>[1]Actuals!G22</f>
        <v>23700</v>
      </c>
      <c r="F22" s="39">
        <f>[1]Actuals!J22</f>
        <v>23700</v>
      </c>
      <c r="G22" s="40"/>
      <c r="H22" s="40"/>
      <c r="I22" s="41"/>
      <c r="L22" s="42"/>
    </row>
    <row r="23" spans="2:12" x14ac:dyDescent="0.25">
      <c r="B23" s="35">
        <v>10</v>
      </c>
      <c r="C23" s="36" t="s">
        <v>28</v>
      </c>
      <c r="D23" s="37">
        <f>[1]Actuals!D23</f>
        <v>210000</v>
      </c>
      <c r="E23" s="38">
        <f>[1]Actuals!G23</f>
        <v>250000</v>
      </c>
      <c r="F23" s="39">
        <f>[1]Actuals!J23</f>
        <v>300000</v>
      </c>
      <c r="G23" s="40"/>
      <c r="H23" s="40"/>
      <c r="I23" s="41"/>
    </row>
    <row r="24" spans="2:12" x14ac:dyDescent="0.25">
      <c r="B24" s="35">
        <v>11</v>
      </c>
      <c r="C24" s="36" t="s">
        <v>29</v>
      </c>
      <c r="D24" s="37">
        <f>[1]Actuals!D24</f>
        <v>144000</v>
      </c>
      <c r="E24" s="38">
        <f>[1]Actuals!G24</f>
        <v>208475</v>
      </c>
      <c r="F24" s="39">
        <f>[1]Actuals!J24</f>
        <v>240000</v>
      </c>
      <c r="G24" s="40"/>
      <c r="H24" s="40"/>
      <c r="I24" s="41"/>
      <c r="L24" s="42"/>
    </row>
    <row r="25" spans="2:12" x14ac:dyDescent="0.25">
      <c r="B25" s="35">
        <v>12</v>
      </c>
      <c r="C25" s="36" t="s">
        <v>30</v>
      </c>
      <c r="D25" s="37">
        <f>[1]Actuals!D25</f>
        <v>2815405</v>
      </c>
      <c r="E25" s="38">
        <f>[1]Actuals!G25</f>
        <v>2815405</v>
      </c>
      <c r="F25" s="39">
        <f>[1]Actuals!J25</f>
        <v>1556310</v>
      </c>
      <c r="G25" s="40"/>
      <c r="H25" s="40"/>
      <c r="I25" s="41"/>
      <c r="L25" s="42"/>
    </row>
    <row r="26" spans="2:12" x14ac:dyDescent="0.25">
      <c r="B26" s="35">
        <v>13</v>
      </c>
      <c r="C26" s="36" t="s">
        <v>31</v>
      </c>
      <c r="D26" s="37">
        <f>[1]Actuals!D26</f>
        <v>1150920</v>
      </c>
      <c r="E26" s="38">
        <f>[1]Actuals!G26</f>
        <v>959100</v>
      </c>
      <c r="F26" s="39">
        <f>[1]Actuals!J26</f>
        <v>1726380</v>
      </c>
      <c r="G26" s="40"/>
      <c r="H26" s="40"/>
      <c r="I26" s="41"/>
    </row>
    <row r="27" spans="2:12" x14ac:dyDescent="0.25">
      <c r="B27" s="35">
        <v>14</v>
      </c>
      <c r="C27" s="36" t="s">
        <v>32</v>
      </c>
      <c r="D27" s="37">
        <f>[1]Actuals!D27</f>
        <v>99780</v>
      </c>
      <c r="E27" s="38">
        <f>[1]Actuals!G27</f>
        <v>120950</v>
      </c>
      <c r="F27" s="39">
        <f>[1]Actuals!J27</f>
        <v>75600</v>
      </c>
      <c r="G27" s="40"/>
      <c r="H27" s="40"/>
      <c r="I27" s="41"/>
    </row>
    <row r="28" spans="2:12" x14ac:dyDescent="0.25">
      <c r="B28" s="35">
        <v>15</v>
      </c>
      <c r="C28" s="36" t="s">
        <v>33</v>
      </c>
      <c r="D28" s="37">
        <f>[1]Actuals!D28</f>
        <v>0</v>
      </c>
      <c r="E28" s="38">
        <f>[1]Actuals!G28</f>
        <v>0</v>
      </c>
      <c r="F28" s="39">
        <f>[1]Actuals!J28</f>
        <v>0</v>
      </c>
      <c r="G28" s="40"/>
      <c r="H28" s="40"/>
      <c r="I28" s="41"/>
    </row>
    <row r="29" spans="2:12" x14ac:dyDescent="0.25">
      <c r="B29" s="35">
        <v>16</v>
      </c>
      <c r="C29" s="36" t="s">
        <v>34</v>
      </c>
      <c r="D29" s="37">
        <f>[1]Actuals!D29</f>
        <v>4009140</v>
      </c>
      <c r="E29" s="38">
        <f>[1]Actuals!G29</f>
        <v>3339703.75</v>
      </c>
      <c r="F29" s="39">
        <f>[1]Actuals!J29</f>
        <v>4159416</v>
      </c>
      <c r="G29" s="40"/>
      <c r="H29" s="40"/>
      <c r="I29" s="41">
        <v>4159416</v>
      </c>
    </row>
    <row r="30" spans="2:12" x14ac:dyDescent="0.25">
      <c r="B30" s="35">
        <v>17</v>
      </c>
      <c r="C30" s="36" t="s">
        <v>35</v>
      </c>
      <c r="D30" s="37">
        <f>[1]Actuals!D30</f>
        <v>2806275</v>
      </c>
      <c r="E30" s="38">
        <f>[1]Actuals!G30</f>
        <v>2341775</v>
      </c>
      <c r="F30" s="39">
        <f>[1]Actuals!J30</f>
        <v>2851008</v>
      </c>
      <c r="G30" s="40"/>
      <c r="H30" s="40"/>
      <c r="I30" s="41">
        <v>2851008</v>
      </c>
    </row>
    <row r="31" spans="2:12" x14ac:dyDescent="0.25">
      <c r="B31" s="35">
        <v>18</v>
      </c>
      <c r="C31" s="36" t="s">
        <v>36</v>
      </c>
      <c r="D31" s="37">
        <f>[1]Actuals!D31</f>
        <v>2806277</v>
      </c>
      <c r="E31" s="38">
        <f>[1]Actuals!G31</f>
        <v>2341775</v>
      </c>
      <c r="F31" s="39">
        <f>[1]Actuals!J31</f>
        <v>2851008</v>
      </c>
      <c r="G31" s="40"/>
      <c r="H31" s="40"/>
      <c r="I31" s="41"/>
    </row>
    <row r="32" spans="2:12" x14ac:dyDescent="0.25">
      <c r="B32" s="35">
        <v>19</v>
      </c>
      <c r="C32" s="36" t="s">
        <v>37</v>
      </c>
      <c r="D32" s="37">
        <f>[1]Actuals!D32</f>
        <v>9829093.5</v>
      </c>
      <c r="E32" s="38">
        <f>[1]Actuals!G32</f>
        <v>8108510</v>
      </c>
      <c r="F32" s="39">
        <f>[1]Actuals!J32</f>
        <v>10216852</v>
      </c>
      <c r="G32" s="40"/>
      <c r="H32" s="40"/>
      <c r="I32" s="41"/>
    </row>
    <row r="33" spans="2:11" x14ac:dyDescent="0.25">
      <c r="B33" s="35">
        <v>20</v>
      </c>
      <c r="C33" s="36" t="s">
        <v>38</v>
      </c>
      <c r="D33" s="37">
        <f>[1]Actuals!D33</f>
        <v>0</v>
      </c>
      <c r="E33" s="38">
        <f>[1]Actuals!G33</f>
        <v>0</v>
      </c>
      <c r="F33" s="39">
        <f>[1]Actuals!J33</f>
        <v>6963853.5</v>
      </c>
      <c r="G33" s="40"/>
      <c r="H33" s="40"/>
      <c r="I33" s="41"/>
    </row>
    <row r="34" spans="2:11" ht="15.75" thickBot="1" x14ac:dyDescent="0.3">
      <c r="B34" s="35">
        <v>21</v>
      </c>
      <c r="C34" s="53" t="s">
        <v>39</v>
      </c>
      <c r="D34" s="37">
        <f>[1]Actuals!D34</f>
        <v>27000</v>
      </c>
      <c r="E34" s="38">
        <f>[1]Actuals!G34</f>
        <v>27000</v>
      </c>
      <c r="F34" s="39">
        <f>[1]Actuals!J34</f>
        <v>27000</v>
      </c>
      <c r="G34" s="40"/>
      <c r="H34" s="40"/>
      <c r="I34" s="41"/>
    </row>
    <row r="35" spans="2:11" ht="15.75" thickBot="1" x14ac:dyDescent="0.3">
      <c r="B35" s="35"/>
      <c r="C35" s="44" t="s">
        <v>16</v>
      </c>
      <c r="D35" s="45">
        <f>SUM(D14:D34)</f>
        <v>54445477.5</v>
      </c>
      <c r="E35" s="45">
        <f>SUM(E14:E34)</f>
        <v>49129525.75</v>
      </c>
      <c r="F35" s="46">
        <f>SUM(F14:F34)</f>
        <v>71183114.5</v>
      </c>
      <c r="G35" s="47"/>
      <c r="H35" s="47"/>
      <c r="I35" s="48"/>
      <c r="J35" s="42"/>
      <c r="K35" s="51"/>
    </row>
    <row r="36" spans="2:11" ht="15.75" thickBot="1" x14ac:dyDescent="0.3">
      <c r="B36" s="35"/>
      <c r="C36" s="44" t="s">
        <v>40</v>
      </c>
      <c r="D36" s="45">
        <f>D35+D12+D9</f>
        <v>85004177.5</v>
      </c>
      <c r="E36" s="45">
        <f>E35+E12+E9</f>
        <v>79271956.416666657</v>
      </c>
      <c r="F36" s="46">
        <f>F35+F12+F9</f>
        <v>102415638.5</v>
      </c>
      <c r="G36" s="47"/>
      <c r="H36" s="47"/>
      <c r="I36" s="48"/>
      <c r="J36" s="42"/>
    </row>
    <row r="37" spans="2:11" ht="15" customHeight="1" x14ac:dyDescent="0.25">
      <c r="B37" s="54" t="s">
        <v>41</v>
      </c>
      <c r="C37" s="55" t="s">
        <v>42</v>
      </c>
      <c r="D37" s="56"/>
      <c r="E37" s="56"/>
      <c r="F37" s="57"/>
      <c r="G37" s="47"/>
      <c r="H37" s="47"/>
      <c r="I37" s="48"/>
      <c r="J37" s="42"/>
    </row>
    <row r="38" spans="2:11" x14ac:dyDescent="0.25">
      <c r="B38" s="35">
        <v>1</v>
      </c>
      <c r="C38" s="58" t="s">
        <v>43</v>
      </c>
      <c r="D38" s="59">
        <f>[1]Actuals!D38</f>
        <v>275000</v>
      </c>
      <c r="E38" s="59">
        <f>[1]Actuals!G38</f>
        <v>275000</v>
      </c>
      <c r="F38" s="60">
        <f>[1]Actuals!J38</f>
        <v>275000</v>
      </c>
      <c r="G38" s="47"/>
      <c r="H38" s="47"/>
      <c r="I38" s="48"/>
      <c r="J38" s="42"/>
    </row>
    <row r="39" spans="2:11" x14ac:dyDescent="0.25">
      <c r="B39" s="35">
        <v>2</v>
      </c>
      <c r="C39" s="36" t="s">
        <v>44</v>
      </c>
      <c r="D39" s="38">
        <f>[1]Actuals!D39</f>
        <v>2700000</v>
      </c>
      <c r="E39" s="38">
        <f>[1]Actuals!G39</f>
        <v>3822249</v>
      </c>
      <c r="F39" s="61">
        <f>[1]Actuals!J39</f>
        <v>3000000</v>
      </c>
      <c r="G39" s="47"/>
      <c r="H39" s="47"/>
      <c r="I39" s="62"/>
      <c r="J39" s="63"/>
    </row>
    <row r="40" spans="2:11" x14ac:dyDescent="0.25">
      <c r="B40" s="35">
        <v>3</v>
      </c>
      <c r="C40" s="36" t="s">
        <v>45</v>
      </c>
      <c r="D40" s="38">
        <f>[1]Actuals!D40</f>
        <v>0</v>
      </c>
      <c r="E40" s="38">
        <f>[1]Actuals!G40</f>
        <v>0</v>
      </c>
      <c r="F40" s="61">
        <f>[1]Actuals!J40</f>
        <v>0</v>
      </c>
      <c r="G40" s="47"/>
      <c r="H40" s="47"/>
      <c r="I40" s="48"/>
      <c r="J40" s="42"/>
    </row>
    <row r="41" spans="2:11" x14ac:dyDescent="0.25">
      <c r="B41" s="35">
        <v>4</v>
      </c>
      <c r="C41" s="36" t="s">
        <v>46</v>
      </c>
      <c r="D41" s="38">
        <f>[1]Actuals!D41</f>
        <v>4000000</v>
      </c>
      <c r="E41" s="38">
        <f>[1]Actuals!G41</f>
        <v>5785110</v>
      </c>
      <c r="F41" s="61">
        <f>[1]Actuals!J41</f>
        <v>5000000</v>
      </c>
      <c r="G41" s="64"/>
      <c r="H41" s="64"/>
      <c r="I41" s="48"/>
      <c r="J41" s="63"/>
    </row>
    <row r="42" spans="2:11" x14ac:dyDescent="0.25">
      <c r="B42" s="35">
        <v>5</v>
      </c>
      <c r="C42" s="36" t="s">
        <v>47</v>
      </c>
      <c r="D42" s="38">
        <f>[1]Actuals!D42</f>
        <v>56225848</v>
      </c>
      <c r="E42" s="38">
        <f>[1]Actuals!G42</f>
        <v>56000000</v>
      </c>
      <c r="F42" s="61">
        <f>[1]Actuals!J42</f>
        <v>60000000</v>
      </c>
      <c r="G42" s="65"/>
      <c r="H42" s="65"/>
      <c r="J42" s="62"/>
      <c r="K42" s="51"/>
    </row>
    <row r="43" spans="2:11" x14ac:dyDescent="0.25">
      <c r="B43" s="35">
        <v>6</v>
      </c>
      <c r="C43" s="43" t="s">
        <v>48</v>
      </c>
      <c r="D43" s="38">
        <f>[1]Actuals!D43</f>
        <v>960000</v>
      </c>
      <c r="E43" s="38">
        <f>[1]Actuals!G43</f>
        <v>960000</v>
      </c>
      <c r="F43" s="61">
        <f>[1]Actuals!J43</f>
        <v>960000</v>
      </c>
      <c r="G43" s="47"/>
      <c r="H43" s="47"/>
      <c r="I43" s="48"/>
      <c r="J43" s="42"/>
    </row>
    <row r="44" spans="2:11" ht="15.75" thickBot="1" x14ac:dyDescent="0.3">
      <c r="B44" s="35">
        <v>7</v>
      </c>
      <c r="C44" s="53" t="s">
        <v>49</v>
      </c>
      <c r="D44" s="66">
        <f>[1]Actuals!D44</f>
        <v>80000</v>
      </c>
      <c r="E44" s="66">
        <f>[1]Actuals!G44</f>
        <v>888662</v>
      </c>
      <c r="F44" s="67">
        <f>[1]Actuals!J44</f>
        <v>6000000</v>
      </c>
      <c r="G44" s="64"/>
      <c r="H44" s="64"/>
      <c r="I44" s="62"/>
      <c r="J44" s="50"/>
    </row>
    <row r="45" spans="2:11" ht="15.75" thickBot="1" x14ac:dyDescent="0.3">
      <c r="B45" s="35"/>
      <c r="C45" s="44" t="s">
        <v>16</v>
      </c>
      <c r="D45" s="45">
        <f>SUM(D38:D44)</f>
        <v>64240848</v>
      </c>
      <c r="E45" s="45">
        <f>SUM(E38:E44)</f>
        <v>67731021</v>
      </c>
      <c r="F45" s="46">
        <f>SUM(F38:F44)</f>
        <v>75235000</v>
      </c>
      <c r="G45" s="47"/>
      <c r="H45" s="47"/>
      <c r="I45" s="48"/>
      <c r="J45" s="42"/>
    </row>
    <row r="46" spans="2:11" x14ac:dyDescent="0.25">
      <c r="B46" s="54" t="s">
        <v>50</v>
      </c>
      <c r="C46" s="68" t="s">
        <v>51</v>
      </c>
      <c r="D46" s="69"/>
      <c r="E46" s="69"/>
      <c r="F46" s="70"/>
      <c r="G46" s="49"/>
      <c r="H46" s="49"/>
      <c r="I46" s="50"/>
    </row>
    <row r="47" spans="2:11" x14ac:dyDescent="0.25">
      <c r="B47" s="31" t="s">
        <v>8</v>
      </c>
      <c r="C47" s="71" t="s">
        <v>52</v>
      </c>
      <c r="D47" s="72"/>
      <c r="E47" s="72"/>
      <c r="F47" s="73"/>
      <c r="G47" s="49"/>
      <c r="H47" s="49"/>
      <c r="I47" s="50"/>
    </row>
    <row r="48" spans="2:11" ht="15.75" thickBot="1" x14ac:dyDescent="0.3">
      <c r="B48" s="35">
        <v>1</v>
      </c>
      <c r="C48" s="43" t="s">
        <v>53</v>
      </c>
      <c r="D48" s="74">
        <f>[1]Actuals!D48</f>
        <v>0</v>
      </c>
      <c r="E48" s="74">
        <f>[1]Actuals!G48</f>
        <v>0</v>
      </c>
      <c r="F48" s="75">
        <f>[1]Actuals!J48</f>
        <v>0</v>
      </c>
      <c r="G48" s="76"/>
      <c r="H48" s="76"/>
    </row>
    <row r="49" spans="2:11" ht="15.75" thickBot="1" x14ac:dyDescent="0.3">
      <c r="B49" s="35"/>
      <c r="C49" s="44" t="s">
        <v>16</v>
      </c>
      <c r="D49" s="45">
        <f>SUM(D48)</f>
        <v>0</v>
      </c>
      <c r="E49" s="45">
        <f t="shared" ref="E49:F49" si="0">SUM(E48)</f>
        <v>0</v>
      </c>
      <c r="F49" s="45">
        <f t="shared" si="0"/>
        <v>0</v>
      </c>
      <c r="G49" s="47"/>
      <c r="H49" s="47"/>
      <c r="I49" s="48"/>
      <c r="J49" s="42"/>
    </row>
    <row r="50" spans="2:11" x14ac:dyDescent="0.25">
      <c r="B50" s="31" t="s">
        <v>54</v>
      </c>
      <c r="C50" s="77" t="s">
        <v>55</v>
      </c>
      <c r="D50" s="69"/>
      <c r="E50" s="69"/>
      <c r="F50" s="70"/>
      <c r="G50" s="49"/>
      <c r="H50" s="49"/>
      <c r="I50" s="50"/>
    </row>
    <row r="51" spans="2:11" x14ac:dyDescent="0.25">
      <c r="B51" s="31" t="s">
        <v>8</v>
      </c>
      <c r="C51" s="78" t="s">
        <v>56</v>
      </c>
      <c r="D51" s="79"/>
      <c r="E51" s="79"/>
      <c r="F51" s="80"/>
      <c r="G51" s="49"/>
      <c r="H51" s="49"/>
      <c r="I51" s="50"/>
      <c r="J51" s="81"/>
    </row>
    <row r="52" spans="2:11" x14ac:dyDescent="0.25">
      <c r="B52" s="35">
        <v>1</v>
      </c>
      <c r="C52" s="36" t="s">
        <v>57</v>
      </c>
      <c r="D52" s="38">
        <f>[1]Actuals!D52</f>
        <v>1000000</v>
      </c>
      <c r="E52" s="38">
        <f>[1]Actuals!G52</f>
        <v>1107623</v>
      </c>
      <c r="F52" s="61">
        <f>[1]Actuals!J52</f>
        <v>1500000</v>
      </c>
      <c r="G52" s="64"/>
      <c r="H52" s="64"/>
      <c r="I52" s="82"/>
      <c r="J52" s="83"/>
    </row>
    <row r="53" spans="2:11" x14ac:dyDescent="0.25">
      <c r="B53" s="35">
        <v>2</v>
      </c>
      <c r="C53" s="36" t="s">
        <v>58</v>
      </c>
      <c r="D53" s="38">
        <f>[1]Actuals!D53</f>
        <v>150000</v>
      </c>
      <c r="E53" s="38">
        <f>[1]Actuals!G53</f>
        <v>10000</v>
      </c>
      <c r="F53" s="61">
        <f>[1]Actuals!J53</f>
        <v>300000</v>
      </c>
      <c r="G53" s="49"/>
      <c r="H53" s="49"/>
      <c r="I53" s="50"/>
      <c r="J53" s="84"/>
    </row>
    <row r="54" spans="2:11" x14ac:dyDescent="0.25">
      <c r="B54" s="35">
        <v>3</v>
      </c>
      <c r="C54" s="36" t="s">
        <v>59</v>
      </c>
      <c r="D54" s="38">
        <f>[1]Actuals!D54</f>
        <v>400000</v>
      </c>
      <c r="E54" s="38">
        <f>[1]Actuals!G54</f>
        <v>400000</v>
      </c>
      <c r="F54" s="61">
        <f>[1]Actuals!J54</f>
        <v>400000</v>
      </c>
      <c r="G54" s="64"/>
      <c r="H54" s="64"/>
      <c r="I54" s="50"/>
      <c r="J54" s="83"/>
    </row>
    <row r="55" spans="2:11" x14ac:dyDescent="0.25">
      <c r="B55" s="35">
        <v>4</v>
      </c>
      <c r="C55" s="36" t="s">
        <v>60</v>
      </c>
      <c r="D55" s="38">
        <f>[1]Actuals!D55</f>
        <v>100000</v>
      </c>
      <c r="E55" s="38">
        <f>[1]Actuals!G55</f>
        <v>100000</v>
      </c>
      <c r="F55" s="61">
        <f>[1]Actuals!J55</f>
        <v>100000</v>
      </c>
      <c r="G55" s="64"/>
      <c r="H55" s="64"/>
      <c r="I55" s="50"/>
      <c r="J55" s="83"/>
    </row>
    <row r="56" spans="2:11" ht="15.75" thickBot="1" x14ac:dyDescent="0.3">
      <c r="B56" s="35">
        <v>5</v>
      </c>
      <c r="C56" s="36" t="s">
        <v>61</v>
      </c>
      <c r="D56" s="38">
        <f>[1]Actuals!D56</f>
        <v>1000000</v>
      </c>
      <c r="E56" s="38">
        <f>[1]Actuals!G56</f>
        <v>700000</v>
      </c>
      <c r="F56" s="61">
        <f>[1]Actuals!J56</f>
        <v>1500000</v>
      </c>
      <c r="G56" s="64"/>
      <c r="H56" s="64"/>
      <c r="I56" s="50"/>
      <c r="J56" s="83"/>
    </row>
    <row r="57" spans="2:11" ht="15.75" thickBot="1" x14ac:dyDescent="0.3">
      <c r="B57" s="85"/>
      <c r="C57" s="44" t="s">
        <v>62</v>
      </c>
      <c r="D57" s="45">
        <f>SUM(D52:D56)</f>
        <v>2650000</v>
      </c>
      <c r="E57" s="45">
        <f>SUM(E52:E56)</f>
        <v>2317623</v>
      </c>
      <c r="F57" s="46">
        <f>SUM(F52:F56)</f>
        <v>3800000</v>
      </c>
      <c r="G57" s="47"/>
      <c r="H57" s="47"/>
      <c r="I57" s="48"/>
      <c r="J57" s="42"/>
    </row>
    <row r="58" spans="2:11" s="87" customFormat="1" x14ac:dyDescent="0.25">
      <c r="B58" s="86"/>
      <c r="D58" s="88"/>
      <c r="E58" s="88"/>
      <c r="F58" s="88"/>
      <c r="G58" s="47"/>
      <c r="H58" s="47"/>
      <c r="I58" s="48"/>
      <c r="K58" s="89"/>
    </row>
    <row r="59" spans="2:11" s="87" customFormat="1" ht="15.75" thickBot="1" x14ac:dyDescent="0.3">
      <c r="B59" s="86"/>
      <c r="D59" s="88"/>
      <c r="E59" s="88"/>
      <c r="F59" s="88"/>
      <c r="G59" s="47"/>
      <c r="H59" s="47"/>
      <c r="I59" s="48">
        <v>0</v>
      </c>
      <c r="K59" s="89"/>
    </row>
    <row r="60" spans="2:11" ht="15" customHeight="1" x14ac:dyDescent="0.2">
      <c r="B60" s="90" t="s">
        <v>0</v>
      </c>
      <c r="C60" s="91" t="s">
        <v>63</v>
      </c>
      <c r="D60" s="11">
        <v>5</v>
      </c>
      <c r="E60" s="12" t="str">
        <f>$E$2</f>
        <v>PAKISTAN TOBACCO BOARD                                          BUDGET ESTIMATES,  2024-25</v>
      </c>
      <c r="F60" s="13"/>
      <c r="G60" s="14"/>
      <c r="H60" s="14"/>
      <c r="I60" s="7"/>
    </row>
    <row r="61" spans="2:11" ht="15" customHeight="1" x14ac:dyDescent="0.2">
      <c r="B61" s="92"/>
      <c r="C61" s="93"/>
      <c r="D61" s="17"/>
      <c r="E61" s="18"/>
      <c r="F61" s="19"/>
      <c r="G61" s="14"/>
      <c r="H61" s="14"/>
      <c r="I61" s="7"/>
    </row>
    <row r="62" spans="2:11" ht="30.75" thickBot="1" x14ac:dyDescent="0.25">
      <c r="B62" s="20"/>
      <c r="C62" s="21"/>
      <c r="D62" s="22" t="str">
        <f>$D$4</f>
        <v>Budget Estimates                                             2023-24</v>
      </c>
      <c r="E62" s="23" t="str">
        <f>$E$4</f>
        <v>Revised Estimates
 2023-24</v>
      </c>
      <c r="F62" s="24" t="str">
        <f>$F$4</f>
        <v>Proposed Budget 
2024-2025</v>
      </c>
      <c r="G62" s="14"/>
      <c r="H62" s="14"/>
      <c r="I62" s="7"/>
    </row>
    <row r="63" spans="2:11" x14ac:dyDescent="0.25">
      <c r="B63" s="31" t="s">
        <v>14</v>
      </c>
      <c r="C63" s="77" t="s">
        <v>64</v>
      </c>
      <c r="D63" s="69"/>
      <c r="E63" s="69"/>
      <c r="F63" s="70"/>
      <c r="G63" s="49"/>
      <c r="H63" s="49"/>
      <c r="I63" s="50"/>
    </row>
    <row r="64" spans="2:11" x14ac:dyDescent="0.25">
      <c r="B64" s="35">
        <v>1</v>
      </c>
      <c r="C64" s="36" t="s">
        <v>65</v>
      </c>
      <c r="D64" s="38">
        <f>[1]Actuals!D59</f>
        <v>1200000</v>
      </c>
      <c r="E64" s="74">
        <f>[1]Actuals!G59</f>
        <v>800000</v>
      </c>
      <c r="F64" s="61">
        <f>[1]Actuals!J59</f>
        <v>1500000</v>
      </c>
      <c r="G64" s="49"/>
      <c r="H64" s="49"/>
      <c r="I64" s="82"/>
    </row>
    <row r="65" spans="2:11" ht="15.75" thickBot="1" x14ac:dyDescent="0.3">
      <c r="B65" s="35">
        <v>2</v>
      </c>
      <c r="C65" s="43" t="s">
        <v>66</v>
      </c>
      <c r="D65" s="38">
        <f>[1]Actuals!D60</f>
        <v>6000000</v>
      </c>
      <c r="E65" s="74">
        <f>[1]Actuals!G60</f>
        <v>7045051</v>
      </c>
      <c r="F65" s="61">
        <f>[1]Actuals!J60</f>
        <v>8000000</v>
      </c>
      <c r="G65" s="49"/>
      <c r="H65" s="49"/>
      <c r="I65" s="50"/>
    </row>
    <row r="66" spans="2:11" ht="15.75" thickBot="1" x14ac:dyDescent="0.3">
      <c r="B66" s="35"/>
      <c r="C66" s="44" t="s">
        <v>62</v>
      </c>
      <c r="D66" s="45">
        <f>SUM(D64:D65)</f>
        <v>7200000</v>
      </c>
      <c r="E66" s="45">
        <f>SUM(E64:E65)</f>
        <v>7845051</v>
      </c>
      <c r="F66" s="46">
        <f>SUM(F64:F65)</f>
        <v>9500000</v>
      </c>
      <c r="G66" s="47"/>
      <c r="H66" s="47"/>
      <c r="I66" s="48"/>
      <c r="J66" s="42"/>
    </row>
    <row r="67" spans="2:11" x14ac:dyDescent="0.25">
      <c r="B67" s="31" t="s">
        <v>17</v>
      </c>
      <c r="C67" s="77" t="s">
        <v>67</v>
      </c>
      <c r="D67" s="69"/>
      <c r="E67" s="69"/>
      <c r="F67" s="70"/>
      <c r="G67" s="49"/>
      <c r="H67" s="49"/>
      <c r="I67" s="50"/>
    </row>
    <row r="68" spans="2:11" x14ac:dyDescent="0.25">
      <c r="B68" s="35">
        <v>1</v>
      </c>
      <c r="C68" s="36" t="s">
        <v>68</v>
      </c>
      <c r="D68" s="38">
        <f>[1]Actuals!D63</f>
        <v>250000</v>
      </c>
      <c r="E68" s="74">
        <f>[1]Actuals!G63</f>
        <v>250000</v>
      </c>
      <c r="F68" s="61">
        <f>[1]Actuals!J63</f>
        <v>300000</v>
      </c>
      <c r="G68" s="49"/>
      <c r="H68" s="49"/>
      <c r="I68" s="50"/>
    </row>
    <row r="69" spans="2:11" ht="15.75" thickBot="1" x14ac:dyDescent="0.3">
      <c r="B69" s="35">
        <v>2</v>
      </c>
      <c r="C69" s="43" t="s">
        <v>69</v>
      </c>
      <c r="D69" s="38">
        <f>[1]Actuals!D64</f>
        <v>900000</v>
      </c>
      <c r="E69" s="74">
        <f>[1]Actuals!G64</f>
        <v>800000</v>
      </c>
      <c r="F69" s="61">
        <f>[1]Actuals!J64</f>
        <v>900000</v>
      </c>
      <c r="G69" s="49"/>
      <c r="H69" s="49"/>
      <c r="I69" s="50"/>
    </row>
    <row r="70" spans="2:11" s="87" customFormat="1" ht="15.75" thickBot="1" x14ac:dyDescent="0.3">
      <c r="B70" s="31"/>
      <c r="C70" s="44" t="s">
        <v>70</v>
      </c>
      <c r="D70" s="45">
        <f>SUM(D68:D69)</f>
        <v>1150000</v>
      </c>
      <c r="E70" s="45">
        <f>SUM(E68:E69)</f>
        <v>1050000</v>
      </c>
      <c r="F70" s="46">
        <f>SUM(F68:F69)</f>
        <v>1200000</v>
      </c>
      <c r="G70" s="47"/>
      <c r="H70" s="47"/>
      <c r="I70" s="48"/>
      <c r="J70" s="42"/>
      <c r="K70" s="89"/>
    </row>
    <row r="71" spans="2:11" x14ac:dyDescent="0.25">
      <c r="B71" s="31" t="s">
        <v>71</v>
      </c>
      <c r="C71" s="26" t="s">
        <v>72</v>
      </c>
      <c r="D71" s="27"/>
      <c r="E71" s="27"/>
      <c r="F71" s="28"/>
      <c r="G71" s="49"/>
      <c r="H71" s="49"/>
      <c r="I71" s="50"/>
    </row>
    <row r="72" spans="2:11" x14ac:dyDescent="0.25">
      <c r="B72" s="35">
        <v>1</v>
      </c>
      <c r="C72" s="36" t="s">
        <v>73</v>
      </c>
      <c r="D72" s="38">
        <f>[1]Actuals!D72</f>
        <v>3000000</v>
      </c>
      <c r="E72" s="38">
        <f>[1]Actuals!G72</f>
        <v>3000000</v>
      </c>
      <c r="F72" s="61">
        <f>[1]Actuals!J72</f>
        <v>2625000</v>
      </c>
      <c r="G72" s="49"/>
      <c r="H72" s="49"/>
      <c r="I72" s="50"/>
    </row>
    <row r="73" spans="2:11" x14ac:dyDescent="0.25">
      <c r="B73" s="35">
        <f>B72+1</f>
        <v>2</v>
      </c>
      <c r="C73" s="36" t="s">
        <v>74</v>
      </c>
      <c r="D73" s="38">
        <f>[1]Actuals!D73</f>
        <v>2765000</v>
      </c>
      <c r="E73" s="38">
        <f>[1]Actuals!G73</f>
        <v>2765000</v>
      </c>
      <c r="F73" s="61">
        <f>[1]Actuals!J73</f>
        <v>1000000</v>
      </c>
      <c r="G73" s="64"/>
      <c r="H73" s="64"/>
      <c r="I73" s="94"/>
      <c r="J73" s="52"/>
    </row>
    <row r="74" spans="2:11" x14ac:dyDescent="0.25">
      <c r="B74" s="35">
        <f t="shared" ref="B74:B84" si="1">B73+1</f>
        <v>3</v>
      </c>
      <c r="C74" s="36" t="s">
        <v>75</v>
      </c>
      <c r="D74" s="38">
        <f>[1]Actuals!D74</f>
        <v>50000</v>
      </c>
      <c r="E74" s="38">
        <f>[1]Actuals!G74</f>
        <v>50000</v>
      </c>
      <c r="F74" s="61">
        <f>[1]Actuals!J74</f>
        <v>1200000</v>
      </c>
      <c r="G74" s="49"/>
      <c r="H74" s="49"/>
      <c r="I74" s="50"/>
    </row>
    <row r="75" spans="2:11" x14ac:dyDescent="0.25">
      <c r="B75" s="35">
        <f t="shared" si="1"/>
        <v>4</v>
      </c>
      <c r="C75" s="36" t="s">
        <v>76</v>
      </c>
      <c r="D75" s="38">
        <f>[1]Actuals!D75</f>
        <v>150000</v>
      </c>
      <c r="E75" s="38">
        <f>[1]Actuals!G75</f>
        <v>118000</v>
      </c>
      <c r="F75" s="61">
        <f>[1]Actuals!J75</f>
        <v>150000</v>
      </c>
      <c r="G75" s="49"/>
      <c r="H75" s="49"/>
      <c r="I75" s="50"/>
    </row>
    <row r="76" spans="2:11" x14ac:dyDescent="0.25">
      <c r="B76" s="35">
        <f t="shared" si="1"/>
        <v>5</v>
      </c>
      <c r="C76" s="36" t="s">
        <v>77</v>
      </c>
      <c r="D76" s="38">
        <f>[1]Actuals!D76</f>
        <v>1500000</v>
      </c>
      <c r="E76" s="38">
        <f>[1]Actuals!G76</f>
        <v>800000</v>
      </c>
      <c r="F76" s="61">
        <f>[1]Actuals!J76</f>
        <v>1500000</v>
      </c>
      <c r="G76" s="64"/>
      <c r="H76" s="64"/>
      <c r="I76" s="50"/>
      <c r="J76" s="52"/>
    </row>
    <row r="77" spans="2:11" x14ac:dyDescent="0.25">
      <c r="B77" s="35">
        <f t="shared" si="1"/>
        <v>6</v>
      </c>
      <c r="C77" s="36" t="s">
        <v>78</v>
      </c>
      <c r="D77" s="38">
        <f>[1]Actuals!D77</f>
        <v>80000</v>
      </c>
      <c r="E77" s="38">
        <f>[1]Actuals!G77</f>
        <v>57970</v>
      </c>
      <c r="F77" s="61">
        <f>[1]Actuals!J77</f>
        <v>100000</v>
      </c>
      <c r="G77" s="49"/>
      <c r="H77" s="49"/>
      <c r="I77" s="50"/>
    </row>
    <row r="78" spans="2:11" x14ac:dyDescent="0.25">
      <c r="B78" s="35">
        <v>7</v>
      </c>
      <c r="C78" s="95" t="s">
        <v>79</v>
      </c>
      <c r="D78" s="38">
        <f>[1]Actuals!D78</f>
        <v>50000</v>
      </c>
      <c r="E78" s="38">
        <f>[1]Actuals!G78</f>
        <v>86412</v>
      </c>
      <c r="F78" s="61">
        <f>[1]Actuals!J78</f>
        <v>100000</v>
      </c>
      <c r="G78" s="64"/>
      <c r="H78" s="64"/>
      <c r="I78" s="96"/>
      <c r="J78" s="52"/>
    </row>
    <row r="79" spans="2:11" x14ac:dyDescent="0.25">
      <c r="B79" s="35">
        <v>8</v>
      </c>
      <c r="C79" s="36" t="s">
        <v>80</v>
      </c>
      <c r="D79" s="38">
        <f>[1]Actuals!D79</f>
        <v>50000</v>
      </c>
      <c r="E79" s="38">
        <f>[1]Actuals!G79</f>
        <v>10000</v>
      </c>
      <c r="F79" s="61">
        <f>[1]Actuals!J79</f>
        <v>20000</v>
      </c>
      <c r="G79" s="49"/>
      <c r="H79" s="49"/>
      <c r="I79" s="50"/>
    </row>
    <row r="80" spans="2:11" x14ac:dyDescent="0.25">
      <c r="B80" s="35">
        <f>B79+1</f>
        <v>9</v>
      </c>
      <c r="C80" s="36" t="s">
        <v>81</v>
      </c>
      <c r="D80" s="38">
        <f>[1]Actuals!D80</f>
        <v>1000000</v>
      </c>
      <c r="E80" s="38">
        <f>[1]Actuals!G80</f>
        <v>400000</v>
      </c>
      <c r="F80" s="61">
        <f>[1]Actuals!J80</f>
        <v>1000000</v>
      </c>
      <c r="G80" s="64"/>
      <c r="H80" s="64"/>
      <c r="I80" s="82"/>
      <c r="J80" s="52"/>
    </row>
    <row r="81" spans="2:11" x14ac:dyDescent="0.25">
      <c r="B81" s="35">
        <f t="shared" si="1"/>
        <v>10</v>
      </c>
      <c r="C81" s="36" t="s">
        <v>82</v>
      </c>
      <c r="D81" s="38">
        <f>[1]Actuals!D81</f>
        <v>50000</v>
      </c>
      <c r="E81" s="38">
        <f>[1]Actuals!G81</f>
        <v>10000</v>
      </c>
      <c r="F81" s="61">
        <f>[1]Actuals!J81</f>
        <v>100000</v>
      </c>
      <c r="G81" s="49"/>
      <c r="H81" s="49"/>
      <c r="I81" s="50"/>
      <c r="J81" s="52"/>
      <c r="K81" s="1"/>
    </row>
    <row r="82" spans="2:11" x14ac:dyDescent="0.25">
      <c r="B82" s="35">
        <f t="shared" si="1"/>
        <v>11</v>
      </c>
      <c r="C82" s="36" t="s">
        <v>83</v>
      </c>
      <c r="D82" s="38">
        <f>[1]Actuals!D82</f>
        <v>120000</v>
      </c>
      <c r="E82" s="38">
        <f>[1]Actuals!G82</f>
        <v>45600</v>
      </c>
      <c r="F82" s="61">
        <f>[1]Actuals!J82</f>
        <v>500000</v>
      </c>
      <c r="G82" s="49"/>
      <c r="H82" s="49"/>
      <c r="I82" s="50"/>
    </row>
    <row r="83" spans="2:11" x14ac:dyDescent="0.25">
      <c r="B83" s="35">
        <f t="shared" si="1"/>
        <v>12</v>
      </c>
      <c r="C83" s="36" t="s">
        <v>84</v>
      </c>
      <c r="D83" s="38">
        <f>[1]Actuals!D83</f>
        <v>2000000</v>
      </c>
      <c r="E83" s="38">
        <f>[1]Actuals!G83</f>
        <v>600000</v>
      </c>
      <c r="F83" s="61">
        <f>[1]Actuals!J83</f>
        <v>1500000</v>
      </c>
      <c r="G83" s="49"/>
      <c r="H83" s="49"/>
      <c r="I83" s="82"/>
      <c r="J83" s="52"/>
    </row>
    <row r="84" spans="2:11" x14ac:dyDescent="0.25">
      <c r="B84" s="35">
        <f t="shared" si="1"/>
        <v>13</v>
      </c>
      <c r="C84" s="36" t="s">
        <v>85</v>
      </c>
      <c r="D84" s="38">
        <f>[1]Actuals!D84</f>
        <v>1220000</v>
      </c>
      <c r="E84" s="38">
        <f>[1]Actuals!G84</f>
        <v>2113456</v>
      </c>
      <c r="F84" s="61">
        <f>[1]Actuals!J84</f>
        <v>2120000</v>
      </c>
      <c r="G84" s="49"/>
      <c r="H84" s="49"/>
      <c r="I84" s="50"/>
    </row>
    <row r="85" spans="2:11" ht="15.75" thickBot="1" x14ac:dyDescent="0.3">
      <c r="B85" s="35">
        <v>14</v>
      </c>
      <c r="C85" s="53" t="s">
        <v>86</v>
      </c>
      <c r="D85" s="97">
        <f>[1]Actuals!D85</f>
        <v>200000</v>
      </c>
      <c r="E85" s="97">
        <f>[1]Actuals!G85</f>
        <v>727807</v>
      </c>
      <c r="F85" s="98">
        <f>[1]Actuals!J85</f>
        <v>600000</v>
      </c>
      <c r="G85" s="49"/>
      <c r="H85" s="49"/>
      <c r="I85" s="50"/>
    </row>
    <row r="86" spans="2:11" s="87" customFormat="1" ht="15.75" thickBot="1" x14ac:dyDescent="0.3">
      <c r="B86" s="31"/>
      <c r="C86" s="44" t="s">
        <v>70</v>
      </c>
      <c r="D86" s="45">
        <f>SUM(D72:D85)</f>
        <v>12235000</v>
      </c>
      <c r="E86" s="45">
        <f>SUM(E72:E85)</f>
        <v>10784245</v>
      </c>
      <c r="F86" s="46">
        <f>SUM(F72:F85)</f>
        <v>12515000</v>
      </c>
      <c r="G86" s="47"/>
      <c r="H86" s="47"/>
      <c r="I86" s="48"/>
      <c r="J86" s="42"/>
      <c r="K86" s="89"/>
    </row>
    <row r="87" spans="2:11" ht="15.75" thickBot="1" x14ac:dyDescent="0.3">
      <c r="B87" s="35"/>
      <c r="C87" s="44" t="s">
        <v>87</v>
      </c>
      <c r="D87" s="45">
        <f>D86+D70+D66+D57</f>
        <v>23235000</v>
      </c>
      <c r="E87" s="45">
        <f>E86+E70+E66+E57</f>
        <v>21996919</v>
      </c>
      <c r="F87" s="46">
        <f>F86+F70+F66+F57</f>
        <v>27015000</v>
      </c>
      <c r="G87" s="47"/>
      <c r="H87" s="47"/>
      <c r="I87" s="48"/>
      <c r="J87" s="42"/>
    </row>
    <row r="88" spans="2:11" x14ac:dyDescent="0.25">
      <c r="B88" s="31" t="s">
        <v>88</v>
      </c>
      <c r="C88" s="32" t="s">
        <v>89</v>
      </c>
      <c r="D88" s="33"/>
      <c r="E88" s="33"/>
      <c r="F88" s="34"/>
      <c r="G88" s="49"/>
      <c r="H88" s="49"/>
      <c r="I88" s="50"/>
    </row>
    <row r="89" spans="2:11" x14ac:dyDescent="0.25">
      <c r="B89" s="35">
        <v>1</v>
      </c>
      <c r="C89" s="36" t="s">
        <v>57</v>
      </c>
      <c r="D89" s="38">
        <f>[1]Actuals!D89</f>
        <v>10000000</v>
      </c>
      <c r="E89" s="38">
        <f>[1]Actuals!G89</f>
        <v>0</v>
      </c>
      <c r="F89" s="61">
        <f>[1]Actuals!J89</f>
        <v>20000000</v>
      </c>
      <c r="G89" s="64"/>
      <c r="H89" s="64"/>
      <c r="I89" s="96"/>
      <c r="J89" s="82"/>
    </row>
    <row r="90" spans="2:11" x14ac:dyDescent="0.25">
      <c r="B90" s="35">
        <v>2</v>
      </c>
      <c r="C90" s="36" t="s">
        <v>58</v>
      </c>
      <c r="D90" s="38">
        <f>[1]Actuals!D90</f>
        <v>800000</v>
      </c>
      <c r="E90" s="38">
        <f>[1]Actuals!G90</f>
        <v>42080</v>
      </c>
      <c r="F90" s="61">
        <f>[1]Actuals!J90</f>
        <v>800000</v>
      </c>
      <c r="G90" s="76"/>
      <c r="H90" s="76"/>
      <c r="I90" s="50"/>
      <c r="J90" s="52"/>
    </row>
    <row r="91" spans="2:11" x14ac:dyDescent="0.25">
      <c r="B91" s="35">
        <v>3</v>
      </c>
      <c r="C91" s="36" t="s">
        <v>90</v>
      </c>
      <c r="D91" s="38">
        <f>[1]Actuals!D91</f>
        <v>4000000</v>
      </c>
      <c r="E91" s="38">
        <f>[1]Actuals!G91</f>
        <v>29996</v>
      </c>
      <c r="F91" s="61">
        <f>[1]Actuals!J91</f>
        <v>5570000</v>
      </c>
      <c r="G91" s="49"/>
      <c r="H91" s="49"/>
      <c r="I91" s="50"/>
      <c r="J91" s="52"/>
    </row>
    <row r="92" spans="2:11" x14ac:dyDescent="0.25">
      <c r="B92" s="35">
        <v>4</v>
      </c>
      <c r="C92" s="36" t="s">
        <v>60</v>
      </c>
      <c r="D92" s="38">
        <f>[1]Actuals!D92</f>
        <v>310000</v>
      </c>
      <c r="E92" s="38">
        <f>[1]Actuals!G92</f>
        <v>10000</v>
      </c>
      <c r="F92" s="61">
        <f>[1]Actuals!J92</f>
        <v>410000</v>
      </c>
      <c r="G92" s="49"/>
      <c r="H92" s="49"/>
      <c r="I92" s="50"/>
    </row>
    <row r="93" spans="2:11" x14ac:dyDescent="0.25">
      <c r="B93" s="35">
        <v>5</v>
      </c>
      <c r="C93" s="36" t="s">
        <v>61</v>
      </c>
      <c r="D93" s="38">
        <f>[1]Actuals!D93</f>
        <v>750000</v>
      </c>
      <c r="E93" s="38">
        <f>[1]Actuals!G93</f>
        <v>20000</v>
      </c>
      <c r="F93" s="61">
        <f>[1]Actuals!J93</f>
        <v>0</v>
      </c>
      <c r="G93" s="64"/>
      <c r="H93" s="64"/>
      <c r="I93" s="50"/>
      <c r="J93" s="52"/>
    </row>
    <row r="94" spans="2:11" ht="15.75" thickBot="1" x14ac:dyDescent="0.3">
      <c r="B94" s="35">
        <v>6</v>
      </c>
      <c r="C94" s="58" t="s">
        <v>91</v>
      </c>
      <c r="D94" s="38">
        <f>[1]Actuals!D94</f>
        <v>10000000</v>
      </c>
      <c r="E94" s="38">
        <f>[1]Actuals!G94</f>
        <v>0</v>
      </c>
      <c r="F94" s="61">
        <f>[1]Actuals!J94</f>
        <v>20000000</v>
      </c>
      <c r="G94" s="64"/>
      <c r="H94" s="64"/>
      <c r="I94" s="50"/>
      <c r="J94" s="52"/>
    </row>
    <row r="95" spans="2:11" s="87" customFormat="1" ht="15.75" thickBot="1" x14ac:dyDescent="0.3">
      <c r="B95" s="31"/>
      <c r="C95" s="44" t="s">
        <v>70</v>
      </c>
      <c r="D95" s="45">
        <f>SUM(D89:D94)</f>
        <v>25860000</v>
      </c>
      <c r="E95" s="45">
        <f t="shared" ref="E95:F95" si="2">SUM(E89:E94)</f>
        <v>102076</v>
      </c>
      <c r="F95" s="45">
        <f t="shared" si="2"/>
        <v>46780000</v>
      </c>
      <c r="G95" s="47"/>
      <c r="H95" s="47"/>
      <c r="I95" s="48"/>
      <c r="K95" s="89"/>
    </row>
    <row r="96" spans="2:11" x14ac:dyDescent="0.25">
      <c r="B96" s="31" t="s">
        <v>92</v>
      </c>
      <c r="C96" s="32" t="s">
        <v>93</v>
      </c>
      <c r="D96" s="33"/>
      <c r="E96" s="33"/>
      <c r="F96" s="34"/>
      <c r="G96" s="49"/>
      <c r="H96" s="49"/>
      <c r="I96" s="50"/>
    </row>
    <row r="97" spans="2:11" x14ac:dyDescent="0.25">
      <c r="B97" s="35">
        <v>1</v>
      </c>
      <c r="C97" s="36" t="s">
        <v>94</v>
      </c>
      <c r="D97" s="38">
        <f>[1]Actuals!D97</f>
        <v>15000000</v>
      </c>
      <c r="E97" s="38">
        <f>[1]Actuals!G97</f>
        <v>14684040</v>
      </c>
      <c r="F97" s="61">
        <f>[1]Actuals!J97</f>
        <v>25000000</v>
      </c>
      <c r="G97" s="76"/>
      <c r="H97" s="76"/>
      <c r="I97" s="50"/>
    </row>
    <row r="98" spans="2:11" x14ac:dyDescent="0.25">
      <c r="B98" s="35">
        <v>2</v>
      </c>
      <c r="C98" s="36" t="s">
        <v>95</v>
      </c>
      <c r="D98" s="38">
        <f>[1]Actuals!D98</f>
        <v>9000000</v>
      </c>
      <c r="E98" s="38">
        <f>[1]Actuals!G98</f>
        <v>9000000</v>
      </c>
      <c r="F98" s="61">
        <f>[1]Actuals!J98</f>
        <v>10000000</v>
      </c>
      <c r="G98" s="76"/>
      <c r="H98" s="76"/>
      <c r="I98" s="50"/>
    </row>
    <row r="99" spans="2:11" ht="15.75" thickBot="1" x14ac:dyDescent="0.3">
      <c r="B99" s="35">
        <v>3</v>
      </c>
      <c r="C99" s="43" t="s">
        <v>96</v>
      </c>
      <c r="D99" s="38">
        <f>[1]Actuals!D99</f>
        <v>1000000</v>
      </c>
      <c r="E99" s="38">
        <f>[1]Actuals!G99</f>
        <v>1000000</v>
      </c>
      <c r="F99" s="61">
        <f>[1]Actuals!J99</f>
        <v>2100000</v>
      </c>
      <c r="G99" s="76"/>
      <c r="H99" s="76"/>
      <c r="I99" s="50"/>
    </row>
    <row r="100" spans="2:11" s="87" customFormat="1" ht="15.75" thickBot="1" x14ac:dyDescent="0.3">
      <c r="B100" s="31"/>
      <c r="C100" s="44" t="s">
        <v>97</v>
      </c>
      <c r="D100" s="45">
        <f>SUM(D97:D99)</f>
        <v>25000000</v>
      </c>
      <c r="E100" s="45">
        <f>SUM(E97:E99)</f>
        <v>24684040</v>
      </c>
      <c r="F100" s="46">
        <f>SUM(F97:F99)</f>
        <v>37100000</v>
      </c>
      <c r="G100" s="47"/>
      <c r="H100" s="47"/>
      <c r="I100" s="48"/>
      <c r="J100" s="42"/>
      <c r="K100" s="89"/>
    </row>
    <row r="101" spans="2:11" ht="17.25" thickBot="1" x14ac:dyDescent="0.4">
      <c r="B101" s="85"/>
      <c r="C101" s="44" t="s">
        <v>98</v>
      </c>
      <c r="D101" s="45">
        <f>D100+D95+D87+D49+D36+D45</f>
        <v>223340025.5</v>
      </c>
      <c r="E101" s="45">
        <f>E100+E95+E87+E49+E36+E45</f>
        <v>193786012.41666666</v>
      </c>
      <c r="F101" s="46">
        <f>F100+F95+F87+F49+F36+F45</f>
        <v>288545638.5</v>
      </c>
      <c r="G101" s="47"/>
      <c r="H101" s="47"/>
      <c r="I101" s="48"/>
      <c r="J101" s="42"/>
      <c r="K101" s="99"/>
    </row>
    <row r="102" spans="2:11" x14ac:dyDescent="0.25">
      <c r="B102" s="2"/>
      <c r="C102" s="3" t="s">
        <v>12</v>
      </c>
      <c r="D102" s="100"/>
      <c r="E102" s="100"/>
      <c r="F102" s="101"/>
      <c r="G102" s="49"/>
      <c r="H102" s="49"/>
      <c r="I102" s="48"/>
      <c r="J102" s="87"/>
    </row>
    <row r="104" spans="2:11" ht="15.75" thickBot="1" x14ac:dyDescent="0.3">
      <c r="B104" s="2"/>
      <c r="C104" s="3"/>
      <c r="D104" s="4"/>
      <c r="E104" s="5"/>
      <c r="F104" s="5"/>
    </row>
    <row r="105" spans="2:11" ht="14.25" customHeight="1" x14ac:dyDescent="0.2">
      <c r="B105" s="90" t="s">
        <v>0</v>
      </c>
      <c r="C105" s="91" t="s">
        <v>99</v>
      </c>
      <c r="D105" s="11">
        <v>6</v>
      </c>
      <c r="E105" s="12" t="str">
        <f>$E$2</f>
        <v>PAKISTAN TOBACCO BOARD                                          BUDGET ESTIMATES,  2024-25</v>
      </c>
      <c r="F105" s="13"/>
    </row>
    <row r="106" spans="2:11" ht="12.75" customHeight="1" x14ac:dyDescent="0.2">
      <c r="B106" s="92"/>
      <c r="C106" s="93"/>
      <c r="D106" s="17"/>
      <c r="E106" s="18"/>
      <c r="F106" s="19"/>
    </row>
    <row r="107" spans="2:11" ht="30.75" thickBot="1" x14ac:dyDescent="0.25">
      <c r="B107" s="20"/>
      <c r="C107" s="21"/>
      <c r="D107" s="22" t="str">
        <f>$D$4</f>
        <v>Budget Estimates                                             2023-24</v>
      </c>
      <c r="E107" s="23" t="str">
        <f>$E$4</f>
        <v>Revised Estimates
 2023-24</v>
      </c>
      <c r="F107" s="24" t="str">
        <f>$F$4</f>
        <v>Proposed Budget 
2024-2025</v>
      </c>
    </row>
    <row r="108" spans="2:11" x14ac:dyDescent="0.25">
      <c r="B108" s="31" t="s">
        <v>6</v>
      </c>
      <c r="C108" s="32" t="s">
        <v>7</v>
      </c>
      <c r="D108" s="33"/>
      <c r="E108" s="33"/>
      <c r="F108" s="34"/>
    </row>
    <row r="109" spans="2:11" x14ac:dyDescent="0.25">
      <c r="B109" s="31" t="s">
        <v>8</v>
      </c>
      <c r="C109" s="102" t="s">
        <v>9</v>
      </c>
      <c r="D109" s="103"/>
      <c r="E109" s="103"/>
      <c r="F109" s="104"/>
    </row>
    <row r="110" spans="2:11" x14ac:dyDescent="0.25">
      <c r="B110" s="35">
        <v>1</v>
      </c>
      <c r="C110" s="36" t="s">
        <v>10</v>
      </c>
      <c r="D110" s="37">
        <f>[1]Actuals!D110</f>
        <v>2875120</v>
      </c>
      <c r="E110" s="38">
        <f>[1]Actuals!G110</f>
        <v>2199907</v>
      </c>
      <c r="F110" s="39">
        <f>[1]Actuals!J110</f>
        <v>4584790</v>
      </c>
    </row>
    <row r="111" spans="2:11" ht="15.75" thickBot="1" x14ac:dyDescent="0.3">
      <c r="B111" s="35">
        <v>2</v>
      </c>
      <c r="C111" s="43" t="s">
        <v>11</v>
      </c>
      <c r="D111" s="37">
        <f>[1]Actuals!D111</f>
        <v>0</v>
      </c>
      <c r="E111" s="38">
        <f>[1]Actuals!G111</f>
        <v>0</v>
      </c>
      <c r="F111" s="39">
        <f>[1]Actuals!J111</f>
        <v>1800</v>
      </c>
    </row>
    <row r="112" spans="2:11" ht="15.75" thickBot="1" x14ac:dyDescent="0.3">
      <c r="B112" s="35" t="s">
        <v>12</v>
      </c>
      <c r="C112" s="44" t="s">
        <v>13</v>
      </c>
      <c r="D112" s="45">
        <f>SUM(D110:D111)</f>
        <v>2875120</v>
      </c>
      <c r="E112" s="45">
        <f>SUM(E110:E111)</f>
        <v>2199907</v>
      </c>
      <c r="F112" s="46">
        <f>SUM(F110:F111)</f>
        <v>4586590</v>
      </c>
      <c r="I112" s="48"/>
      <c r="J112" s="42"/>
    </row>
    <row r="113" spans="2:11" x14ac:dyDescent="0.25">
      <c r="B113" s="31" t="s">
        <v>14</v>
      </c>
      <c r="C113" s="32" t="s">
        <v>15</v>
      </c>
      <c r="D113" s="33"/>
      <c r="E113" s="33"/>
      <c r="F113" s="34"/>
    </row>
    <row r="114" spans="2:11" ht="15.75" thickBot="1" x14ac:dyDescent="0.3">
      <c r="B114" s="35">
        <v>1</v>
      </c>
      <c r="C114" s="36" t="s">
        <v>10</v>
      </c>
      <c r="D114" s="37">
        <f>[1]Actuals!D114</f>
        <v>5006750</v>
      </c>
      <c r="E114" s="38">
        <f>[1]Actuals!G114</f>
        <v>4519693</v>
      </c>
      <c r="F114" s="39">
        <f>[1]Actuals!J114</f>
        <v>4975390</v>
      </c>
      <c r="J114" s="52"/>
    </row>
    <row r="115" spans="2:11" ht="15.75" thickBot="1" x14ac:dyDescent="0.3">
      <c r="B115" s="35"/>
      <c r="C115" s="44" t="s">
        <v>16</v>
      </c>
      <c r="D115" s="45">
        <f>SUM(D114:D114)</f>
        <v>5006750</v>
      </c>
      <c r="E115" s="45">
        <f>SUM(E114:E114)</f>
        <v>4519693</v>
      </c>
      <c r="F115" s="46">
        <f>SUM(F114:F114)</f>
        <v>4975390</v>
      </c>
      <c r="I115" s="48"/>
      <c r="J115" s="42"/>
    </row>
    <row r="116" spans="2:11" x14ac:dyDescent="0.25">
      <c r="B116" s="31" t="s">
        <v>17</v>
      </c>
      <c r="C116" s="105" t="s">
        <v>18</v>
      </c>
      <c r="D116" s="106"/>
      <c r="E116" s="106"/>
      <c r="F116" s="107"/>
    </row>
    <row r="117" spans="2:11" x14ac:dyDescent="0.25">
      <c r="B117" s="35">
        <v>1</v>
      </c>
      <c r="C117" s="36" t="s">
        <v>19</v>
      </c>
      <c r="D117" s="37">
        <f>[1]Actuals!D117</f>
        <v>4492812</v>
      </c>
      <c r="E117" s="38">
        <f>[1]Actuals!G117</f>
        <v>3725224</v>
      </c>
      <c r="F117" s="39">
        <f>[1]Actuals!J117</f>
        <v>5348922</v>
      </c>
    </row>
    <row r="118" spans="2:11" x14ac:dyDescent="0.25">
      <c r="B118" s="35">
        <v>2</v>
      </c>
      <c r="C118" s="36" t="s">
        <v>20</v>
      </c>
      <c r="D118" s="37">
        <f>[1]Actuals!D118</f>
        <v>3028668</v>
      </c>
      <c r="E118" s="38">
        <f>[1]Actuals!G118</f>
        <v>2503512</v>
      </c>
      <c r="F118" s="39">
        <f>[1]Actuals!J118</f>
        <v>5736108</v>
      </c>
    </row>
    <row r="119" spans="2:11" x14ac:dyDescent="0.25">
      <c r="B119" s="35">
        <v>3</v>
      </c>
      <c r="C119" s="36" t="s">
        <v>21</v>
      </c>
      <c r="D119" s="37">
        <f>[1]Actuals!D119</f>
        <v>0</v>
      </c>
      <c r="E119" s="38">
        <f>[1]Actuals!G119</f>
        <v>0</v>
      </c>
      <c r="F119" s="39">
        <f>[1]Actuals!J119</f>
        <v>0</v>
      </c>
      <c r="G119" s="40"/>
      <c r="H119" s="40"/>
      <c r="I119" s="41"/>
      <c r="K119" s="51"/>
    </row>
    <row r="120" spans="2:11" x14ac:dyDescent="0.25">
      <c r="B120" s="35">
        <v>4</v>
      </c>
      <c r="C120" s="36" t="s">
        <v>22</v>
      </c>
      <c r="D120" s="37">
        <f>[1]Actuals!D120</f>
        <v>16452</v>
      </c>
      <c r="E120" s="38">
        <f>[1]Actuals!G120</f>
        <v>18252</v>
      </c>
      <c r="F120" s="39">
        <f>[1]Actuals!J120</f>
        <v>18252</v>
      </c>
    </row>
    <row r="121" spans="2:11" x14ac:dyDescent="0.25">
      <c r="B121" s="35">
        <v>5</v>
      </c>
      <c r="C121" s="36" t="s">
        <v>23</v>
      </c>
      <c r="D121" s="37">
        <f>[1]Actuals!D121</f>
        <v>1285260</v>
      </c>
      <c r="E121" s="38">
        <f>[1]Actuals!G121</f>
        <v>572250</v>
      </c>
      <c r="F121" s="39">
        <f>[1]Actuals!J121</f>
        <v>1593363</v>
      </c>
    </row>
    <row r="122" spans="2:11" x14ac:dyDescent="0.25">
      <c r="B122" s="35">
        <v>6</v>
      </c>
      <c r="C122" s="36" t="s">
        <v>24</v>
      </c>
      <c r="D122" s="37">
        <f>[1]Actuals!D122</f>
        <v>324000</v>
      </c>
      <c r="E122" s="38">
        <f>[1]Actuals!G122</f>
        <v>270000</v>
      </c>
      <c r="F122" s="39">
        <f>[1]Actuals!J122</f>
        <v>332328</v>
      </c>
    </row>
    <row r="123" spans="2:11" x14ac:dyDescent="0.25">
      <c r="B123" s="35">
        <v>7</v>
      </c>
      <c r="C123" s="36" t="s">
        <v>25</v>
      </c>
      <c r="D123" s="37">
        <f>[1]Actuals!D123</f>
        <v>0</v>
      </c>
      <c r="E123" s="38">
        <f>[1]Actuals!G123</f>
        <v>0</v>
      </c>
      <c r="F123" s="39">
        <f>[1]Actuals!J123</f>
        <v>0</v>
      </c>
    </row>
    <row r="124" spans="2:11" x14ac:dyDescent="0.25">
      <c r="B124" s="35">
        <v>8</v>
      </c>
      <c r="C124" s="36" t="s">
        <v>26</v>
      </c>
      <c r="D124" s="37">
        <f>[1]Actuals!D124</f>
        <v>14400</v>
      </c>
      <c r="E124" s="38">
        <f>[1]Actuals!G124</f>
        <v>14400</v>
      </c>
      <c r="F124" s="39">
        <f>[1]Actuals!J124</f>
        <v>14400</v>
      </c>
      <c r="J124" s="30"/>
    </row>
    <row r="125" spans="2:11" x14ac:dyDescent="0.25">
      <c r="B125" s="35">
        <v>9</v>
      </c>
      <c r="C125" s="36" t="s">
        <v>27</v>
      </c>
      <c r="D125" s="37">
        <f>[1]Actuals!D125</f>
        <v>6000</v>
      </c>
      <c r="E125" s="38">
        <f>[1]Actuals!G125</f>
        <v>0</v>
      </c>
      <c r="F125" s="39">
        <f>[1]Actuals!J125</f>
        <v>6000</v>
      </c>
    </row>
    <row r="126" spans="2:11" x14ac:dyDescent="0.25">
      <c r="B126" s="35">
        <v>10</v>
      </c>
      <c r="C126" s="36" t="s">
        <v>28</v>
      </c>
      <c r="D126" s="37">
        <f>[1]Actuals!D126</f>
        <v>0</v>
      </c>
      <c r="E126" s="38">
        <f>[1]Actuals!G126</f>
        <v>0</v>
      </c>
      <c r="F126" s="39">
        <f>[1]Actuals!J126</f>
        <v>0</v>
      </c>
    </row>
    <row r="127" spans="2:11" x14ac:dyDescent="0.25">
      <c r="B127" s="35">
        <v>11</v>
      </c>
      <c r="C127" s="36" t="s">
        <v>29</v>
      </c>
      <c r="D127" s="37">
        <f>[1]Actuals!D127</f>
        <v>0</v>
      </c>
      <c r="E127" s="38">
        <f>[1]Actuals!G127</f>
        <v>0</v>
      </c>
      <c r="F127" s="39">
        <f>[1]Actuals!J127</f>
        <v>0</v>
      </c>
    </row>
    <row r="128" spans="2:11" x14ac:dyDescent="0.25">
      <c r="B128" s="35">
        <v>12</v>
      </c>
      <c r="C128" s="36" t="s">
        <v>30</v>
      </c>
      <c r="D128" s="37">
        <f>[1]Actuals!D128</f>
        <v>0</v>
      </c>
      <c r="E128" s="38">
        <f>[1]Actuals!G128</f>
        <v>0</v>
      </c>
      <c r="F128" s="39">
        <f>[1]Actuals!J128</f>
        <v>0</v>
      </c>
    </row>
    <row r="129" spans="2:10" x14ac:dyDescent="0.25">
      <c r="B129" s="35">
        <v>13</v>
      </c>
      <c r="C129" s="36" t="s">
        <v>31</v>
      </c>
      <c r="D129" s="37">
        <f>[1]Actuals!D129</f>
        <v>0</v>
      </c>
      <c r="E129" s="38">
        <f>[1]Actuals!G129</f>
        <v>0</v>
      </c>
      <c r="F129" s="39">
        <f>[1]Actuals!J129</f>
        <v>0</v>
      </c>
    </row>
    <row r="130" spans="2:10" x14ac:dyDescent="0.25">
      <c r="B130" s="35">
        <v>14</v>
      </c>
      <c r="C130" s="36" t="s">
        <v>100</v>
      </c>
      <c r="D130" s="37">
        <f>[1]Actuals!D130</f>
        <v>0</v>
      </c>
      <c r="E130" s="38">
        <f>[1]Actuals!G130</f>
        <v>0</v>
      </c>
      <c r="F130" s="39">
        <f>[1]Actuals!J130</f>
        <v>0</v>
      </c>
    </row>
    <row r="131" spans="2:10" x14ac:dyDescent="0.25">
      <c r="B131" s="35">
        <v>15</v>
      </c>
      <c r="C131" s="36" t="s">
        <v>101</v>
      </c>
      <c r="D131" s="37">
        <f>[1]Actuals!D131</f>
        <v>179232</v>
      </c>
      <c r="E131" s="38">
        <f>[1]Actuals!G131</f>
        <v>207992</v>
      </c>
      <c r="F131" s="39">
        <f>[1]Actuals!J131</f>
        <v>145788</v>
      </c>
    </row>
    <row r="132" spans="2:10" x14ac:dyDescent="0.25">
      <c r="B132" s="35">
        <v>16</v>
      </c>
      <c r="C132" s="36" t="s">
        <v>34</v>
      </c>
      <c r="D132" s="37">
        <f>[1]Actuals!D132</f>
        <v>1172940</v>
      </c>
      <c r="E132" s="38">
        <f>[1]Actuals!G132</f>
        <v>911371</v>
      </c>
      <c r="F132" s="39">
        <f>[1]Actuals!J132</f>
        <v>1445048</v>
      </c>
      <c r="G132" s="40"/>
      <c r="H132" s="40"/>
      <c r="I132" s="41"/>
    </row>
    <row r="133" spans="2:10" x14ac:dyDescent="0.25">
      <c r="B133" s="35">
        <v>17</v>
      </c>
      <c r="C133" s="36" t="s">
        <v>35</v>
      </c>
      <c r="D133" s="37">
        <f>[1]Actuals!D133</f>
        <v>726984</v>
      </c>
      <c r="E133" s="38">
        <f>[1]Actuals!G133</f>
        <v>1056435</v>
      </c>
      <c r="F133" s="39">
        <f>[1]Actuals!J133</f>
        <v>892673</v>
      </c>
      <c r="G133" s="40"/>
      <c r="H133" s="40"/>
      <c r="I133" s="41"/>
    </row>
    <row r="134" spans="2:10" x14ac:dyDescent="0.25">
      <c r="B134" s="35">
        <v>18</v>
      </c>
      <c r="C134" s="36" t="s">
        <v>36</v>
      </c>
      <c r="D134" s="37">
        <f>[1]Actuals!D134</f>
        <v>726984</v>
      </c>
      <c r="E134" s="38">
        <f>[1]Actuals!G134</f>
        <v>720348</v>
      </c>
      <c r="F134" s="39">
        <f>[1]Actuals!J134</f>
        <v>892673</v>
      </c>
      <c r="G134" s="40"/>
      <c r="H134" s="40"/>
      <c r="I134" s="41"/>
    </row>
    <row r="135" spans="2:10" x14ac:dyDescent="0.25">
      <c r="B135" s="35">
        <v>19</v>
      </c>
      <c r="C135" s="36" t="s">
        <v>37</v>
      </c>
      <c r="D135" s="37">
        <f>[1]Actuals!D135</f>
        <v>2614898.5</v>
      </c>
      <c r="E135" s="38">
        <f>[1]Actuals!G135</f>
        <v>1920081</v>
      </c>
      <c r="F135" s="39">
        <f>[1]Actuals!J135</f>
        <v>3156153</v>
      </c>
      <c r="G135" s="40"/>
      <c r="H135" s="40"/>
      <c r="I135" s="41"/>
    </row>
    <row r="136" spans="2:10" x14ac:dyDescent="0.25">
      <c r="B136" s="35">
        <v>20</v>
      </c>
      <c r="C136" s="36" t="s">
        <v>38</v>
      </c>
      <c r="D136" s="37">
        <f>[1]Actuals!D136</f>
        <v>0</v>
      </c>
      <c r="E136" s="38">
        <f>[1]Actuals!G136</f>
        <v>0</v>
      </c>
      <c r="F136" s="39">
        <f>[1]Actuals!J136</f>
        <v>2160805.5</v>
      </c>
      <c r="G136" s="40"/>
      <c r="H136" s="40"/>
      <c r="I136" s="41"/>
    </row>
    <row r="137" spans="2:10" ht="15.75" thickBot="1" x14ac:dyDescent="0.3">
      <c r="B137" s="35">
        <v>21</v>
      </c>
      <c r="C137" s="53" t="s">
        <v>39</v>
      </c>
      <c r="D137" s="108">
        <f>[1]Actuals!D137</f>
        <v>0</v>
      </c>
      <c r="E137" s="97">
        <f>[1]Actuals!G137</f>
        <v>0</v>
      </c>
      <c r="F137" s="39">
        <f>[1]Actuals!J137</f>
        <v>0</v>
      </c>
    </row>
    <row r="138" spans="2:10" ht="15.75" thickBot="1" x14ac:dyDescent="0.3">
      <c r="B138" s="35"/>
      <c r="C138" s="44" t="s">
        <v>16</v>
      </c>
      <c r="D138" s="45">
        <f>SUM(D117:D137)</f>
        <v>14588630.5</v>
      </c>
      <c r="E138" s="45">
        <f>SUM(E117:E137)</f>
        <v>11919865</v>
      </c>
      <c r="F138" s="46">
        <f>SUM(F117:F137)</f>
        <v>21742513.5</v>
      </c>
      <c r="I138" s="48"/>
      <c r="J138" s="42"/>
    </row>
    <row r="139" spans="2:10" ht="15.75" thickBot="1" x14ac:dyDescent="0.3">
      <c r="B139" s="35"/>
      <c r="C139" s="44" t="s">
        <v>40</v>
      </c>
      <c r="D139" s="45">
        <f>D138+D115+D112</f>
        <v>22470500.5</v>
      </c>
      <c r="E139" s="45">
        <f>E138+E115+E112</f>
        <v>18639465</v>
      </c>
      <c r="F139" s="46">
        <f>F138+F115+F112</f>
        <v>31304493.5</v>
      </c>
      <c r="I139" s="48"/>
      <c r="J139" s="42"/>
    </row>
    <row r="140" spans="2:10" ht="15" customHeight="1" x14ac:dyDescent="0.25">
      <c r="B140" s="31" t="s">
        <v>41</v>
      </c>
      <c r="C140" s="55" t="s">
        <v>42</v>
      </c>
      <c r="D140" s="56"/>
      <c r="E140" s="56"/>
      <c r="F140" s="57"/>
      <c r="G140" s="47"/>
      <c r="H140" s="47"/>
      <c r="I140" s="48"/>
      <c r="J140" s="42"/>
    </row>
    <row r="141" spans="2:10" x14ac:dyDescent="0.25">
      <c r="B141" s="35">
        <v>1</v>
      </c>
      <c r="C141" s="58" t="s">
        <v>43</v>
      </c>
      <c r="D141" s="59">
        <f>[1]Actuals!D141</f>
        <v>125000</v>
      </c>
      <c r="E141" s="74">
        <f>[1]Actuals!G141</f>
        <v>105000</v>
      </c>
      <c r="F141" s="60">
        <f>[1]Actuals!J141</f>
        <v>125000</v>
      </c>
      <c r="G141" s="47"/>
      <c r="H141" s="47"/>
      <c r="I141" s="48"/>
      <c r="J141" s="42"/>
    </row>
    <row r="142" spans="2:10" x14ac:dyDescent="0.25">
      <c r="B142" s="35">
        <v>2</v>
      </c>
      <c r="C142" s="36" t="s">
        <v>44</v>
      </c>
      <c r="D142" s="38">
        <f>[1]Actuals!D142</f>
        <v>100000</v>
      </c>
      <c r="E142" s="38">
        <f>[1]Actuals!G142</f>
        <v>47660</v>
      </c>
      <c r="F142" s="61">
        <f>[1]Actuals!J142</f>
        <v>100000</v>
      </c>
      <c r="G142" s="47"/>
      <c r="H142" s="47"/>
      <c r="I142" s="48"/>
      <c r="J142" s="42"/>
    </row>
    <row r="143" spans="2:10" x14ac:dyDescent="0.25">
      <c r="B143" s="35">
        <v>3</v>
      </c>
      <c r="C143" s="36" t="s">
        <v>45</v>
      </c>
      <c r="D143" s="38">
        <f>[1]Actuals!D143</f>
        <v>0</v>
      </c>
      <c r="E143" s="38">
        <f>[1]Actuals!G143</f>
        <v>0</v>
      </c>
      <c r="F143" s="61">
        <f>[1]Actuals!J143</f>
        <v>0</v>
      </c>
      <c r="G143" s="47"/>
      <c r="H143" s="47"/>
      <c r="I143" s="48"/>
      <c r="J143" s="42"/>
    </row>
    <row r="144" spans="2:10" x14ac:dyDescent="0.25">
      <c r="B144" s="35">
        <v>4</v>
      </c>
      <c r="C144" s="36" t="s">
        <v>46</v>
      </c>
      <c r="D144" s="38">
        <f>[1]Actuals!D144</f>
        <v>800000</v>
      </c>
      <c r="E144" s="38">
        <f>[1]Actuals!G144</f>
        <v>800000</v>
      </c>
      <c r="F144" s="61">
        <f>[1]Actuals!J144</f>
        <v>1000000</v>
      </c>
      <c r="G144" s="47"/>
      <c r="H144" s="47"/>
      <c r="I144" s="48"/>
      <c r="J144" s="42"/>
    </row>
    <row r="145" spans="2:12" x14ac:dyDescent="0.25">
      <c r="B145" s="35">
        <v>5</v>
      </c>
      <c r="C145" s="36" t="s">
        <v>47</v>
      </c>
      <c r="D145" s="38">
        <f>[1]Actuals!D145</f>
        <v>0</v>
      </c>
      <c r="E145" s="38">
        <f>[1]Actuals!G145</f>
        <v>0</v>
      </c>
      <c r="F145" s="61">
        <f>[1]Actuals!J145</f>
        <v>0</v>
      </c>
      <c r="G145" s="109"/>
      <c r="H145" s="109"/>
      <c r="J145" s="42"/>
    </row>
    <row r="146" spans="2:12" x14ac:dyDescent="0.25">
      <c r="B146" s="35">
        <v>6</v>
      </c>
      <c r="C146" s="43" t="s">
        <v>48</v>
      </c>
      <c r="D146" s="38">
        <f>[1]Actuals!D146</f>
        <v>990000</v>
      </c>
      <c r="E146" s="38">
        <f>[1]Actuals!G146</f>
        <v>990000</v>
      </c>
      <c r="F146" s="61">
        <f>[1]Actuals!J146</f>
        <v>990000</v>
      </c>
      <c r="G146" s="47"/>
      <c r="H146" s="47"/>
      <c r="I146" s="48"/>
      <c r="J146" s="42"/>
    </row>
    <row r="147" spans="2:12" ht="15.75" thickBot="1" x14ac:dyDescent="0.3">
      <c r="B147" s="35">
        <v>7</v>
      </c>
      <c r="C147" s="110" t="s">
        <v>102</v>
      </c>
      <c r="D147" s="66">
        <f>[1]Actuals!D147</f>
        <v>0</v>
      </c>
      <c r="E147" s="66">
        <f>[1]Actuals!G147</f>
        <v>0</v>
      </c>
      <c r="F147" s="67">
        <f>[1]Actuals!J147</f>
        <v>0</v>
      </c>
      <c r="I147" s="100"/>
      <c r="J147" s="84"/>
      <c r="L147" s="8"/>
    </row>
    <row r="148" spans="2:12" ht="15.75" thickBot="1" x14ac:dyDescent="0.3">
      <c r="B148" s="35"/>
      <c r="C148" s="44" t="s">
        <v>16</v>
      </c>
      <c r="D148" s="45">
        <f>SUM(D141:D147)</f>
        <v>2015000</v>
      </c>
      <c r="E148" s="45">
        <f>SUM(E141:E147)</f>
        <v>1942660</v>
      </c>
      <c r="F148" s="46">
        <f>SUM(F141:F147)</f>
        <v>2215000</v>
      </c>
      <c r="G148" s="47"/>
      <c r="H148" s="47"/>
      <c r="I148" s="48"/>
      <c r="J148" s="42"/>
    </row>
    <row r="149" spans="2:12" x14ac:dyDescent="0.25">
      <c r="B149" s="31" t="s">
        <v>50</v>
      </c>
      <c r="C149" s="77" t="s">
        <v>51</v>
      </c>
      <c r="D149" s="69"/>
      <c r="E149" s="69"/>
      <c r="F149" s="70"/>
    </row>
    <row r="150" spans="2:12" x14ac:dyDescent="0.25">
      <c r="B150" s="31" t="s">
        <v>8</v>
      </c>
      <c r="C150" s="71" t="s">
        <v>52</v>
      </c>
      <c r="D150" s="72"/>
      <c r="E150" s="72"/>
      <c r="F150" s="73"/>
    </row>
    <row r="151" spans="2:12" ht="15.75" thickBot="1" x14ac:dyDescent="0.3">
      <c r="B151" s="35">
        <v>1</v>
      </c>
      <c r="C151" s="43" t="s">
        <v>53</v>
      </c>
      <c r="D151" s="74">
        <f>[1]Actuals!D151</f>
        <v>0</v>
      </c>
      <c r="E151" s="74">
        <f>[1]Actuals!G151</f>
        <v>0</v>
      </c>
      <c r="F151" s="75">
        <f>[1]Actuals!J151</f>
        <v>0</v>
      </c>
    </row>
    <row r="152" spans="2:12" ht="15.75" thickBot="1" x14ac:dyDescent="0.3">
      <c r="B152" s="35"/>
      <c r="C152" s="44" t="s">
        <v>16</v>
      </c>
      <c r="D152" s="45">
        <f>SUM(D150:D151)</f>
        <v>0</v>
      </c>
      <c r="E152" s="45">
        <v>0</v>
      </c>
      <c r="F152" s="46">
        <f>SUM(F150:F151)</f>
        <v>0</v>
      </c>
      <c r="I152" s="48"/>
      <c r="J152" s="42"/>
    </row>
    <row r="153" spans="2:12" x14ac:dyDescent="0.25">
      <c r="B153" s="31" t="s">
        <v>54</v>
      </c>
      <c r="C153" s="77" t="s">
        <v>55</v>
      </c>
      <c r="D153" s="69"/>
      <c r="E153" s="69"/>
      <c r="F153" s="70"/>
    </row>
    <row r="154" spans="2:12" x14ac:dyDescent="0.25">
      <c r="B154" s="31" t="s">
        <v>8</v>
      </c>
      <c r="C154" s="78" t="s">
        <v>56</v>
      </c>
      <c r="D154" s="79"/>
      <c r="E154" s="79"/>
      <c r="F154" s="80"/>
    </row>
    <row r="155" spans="2:12" x14ac:dyDescent="0.25">
      <c r="B155" s="35">
        <v>1</v>
      </c>
      <c r="C155" s="36" t="s">
        <v>57</v>
      </c>
      <c r="D155" s="111">
        <f>[1]Actuals!D155</f>
        <v>0</v>
      </c>
      <c r="E155" s="38">
        <f>[1]Actuals!G155</f>
        <v>0</v>
      </c>
      <c r="F155" s="112">
        <f>[1]Actuals!J155</f>
        <v>150000</v>
      </c>
    </row>
    <row r="156" spans="2:12" x14ac:dyDescent="0.25">
      <c r="B156" s="35">
        <v>2</v>
      </c>
      <c r="C156" s="36" t="s">
        <v>58</v>
      </c>
      <c r="D156" s="111">
        <f>[1]Actuals!D156</f>
        <v>50000</v>
      </c>
      <c r="E156" s="38">
        <f>[1]Actuals!G156</f>
        <v>50000</v>
      </c>
      <c r="F156" s="112">
        <f>[1]Actuals!J156</f>
        <v>50000</v>
      </c>
    </row>
    <row r="157" spans="2:12" x14ac:dyDescent="0.25">
      <c r="B157" s="35">
        <v>3</v>
      </c>
      <c r="C157" s="36" t="s">
        <v>59</v>
      </c>
      <c r="D157" s="111">
        <f>[1]Actuals!D157</f>
        <v>80000</v>
      </c>
      <c r="E157" s="38">
        <f>[1]Actuals!G157</f>
        <v>180000</v>
      </c>
      <c r="F157" s="112">
        <f>[1]Actuals!J157</f>
        <v>200000</v>
      </c>
      <c r="G157" s="49"/>
      <c r="H157" s="49"/>
      <c r="I157" s="50"/>
      <c r="J157" s="84"/>
    </row>
    <row r="158" spans="2:12" x14ac:dyDescent="0.25">
      <c r="B158" s="35">
        <v>4</v>
      </c>
      <c r="C158" s="36" t="s">
        <v>60</v>
      </c>
      <c r="D158" s="111">
        <f>[1]Actuals!D158</f>
        <v>100000</v>
      </c>
      <c r="E158" s="38">
        <f>[1]Actuals!G158</f>
        <v>306850</v>
      </c>
      <c r="F158" s="112">
        <f>[1]Actuals!J158</f>
        <v>250000</v>
      </c>
    </row>
    <row r="159" spans="2:12" ht="15.75" thickBot="1" x14ac:dyDescent="0.3">
      <c r="B159" s="35">
        <v>5</v>
      </c>
      <c r="C159" s="43" t="s">
        <v>61</v>
      </c>
      <c r="D159" s="111">
        <f>[1]Actuals!D159</f>
        <v>250000</v>
      </c>
      <c r="E159" s="38">
        <f>[1]Actuals!G159</f>
        <v>93150</v>
      </c>
      <c r="F159" s="112">
        <f>[1]Actuals!J159</f>
        <v>1500000</v>
      </c>
    </row>
    <row r="160" spans="2:12" ht="15.75" thickBot="1" x14ac:dyDescent="0.3">
      <c r="B160" s="85"/>
      <c r="C160" s="44" t="s">
        <v>62</v>
      </c>
      <c r="D160" s="45">
        <f>SUM(D155:D159)</f>
        <v>480000</v>
      </c>
      <c r="E160" s="45">
        <f>SUM(E155:E159)</f>
        <v>630000</v>
      </c>
      <c r="F160" s="46">
        <f>SUM(F155:F159)</f>
        <v>2150000</v>
      </c>
      <c r="I160" s="48"/>
      <c r="J160" s="42"/>
    </row>
    <row r="161" spans="2:10" x14ac:dyDescent="0.25">
      <c r="B161" s="86"/>
      <c r="C161" s="87"/>
      <c r="D161" s="88"/>
      <c r="E161" s="88"/>
      <c r="F161" s="88"/>
    </row>
    <row r="162" spans="2:10" ht="15.75" thickBot="1" x14ac:dyDescent="0.3">
      <c r="B162" s="86"/>
      <c r="C162" s="87"/>
      <c r="D162" s="88"/>
      <c r="E162" s="88"/>
      <c r="F162" s="88"/>
    </row>
    <row r="163" spans="2:10" ht="14.25" customHeight="1" x14ac:dyDescent="0.2">
      <c r="B163" s="90" t="s">
        <v>0</v>
      </c>
      <c r="C163" s="91" t="s">
        <v>103</v>
      </c>
      <c r="D163" s="11">
        <v>7</v>
      </c>
      <c r="E163" s="12" t="str">
        <f>$E$2</f>
        <v>PAKISTAN TOBACCO BOARD                                          BUDGET ESTIMATES,  2024-25</v>
      </c>
      <c r="F163" s="13"/>
    </row>
    <row r="164" spans="2:10" ht="12.75" customHeight="1" x14ac:dyDescent="0.2">
      <c r="B164" s="92"/>
      <c r="C164" s="93"/>
      <c r="D164" s="17"/>
      <c r="E164" s="18"/>
      <c r="F164" s="19"/>
    </row>
    <row r="165" spans="2:10" ht="30.75" thickBot="1" x14ac:dyDescent="0.25">
      <c r="B165" s="20"/>
      <c r="C165" s="21"/>
      <c r="D165" s="22" t="str">
        <f>$D$4</f>
        <v>Budget Estimates                                             2023-24</v>
      </c>
      <c r="E165" s="23" t="str">
        <f>$E$4</f>
        <v>Revised Estimates
 2023-24</v>
      </c>
      <c r="F165" s="24" t="str">
        <f>$F$4</f>
        <v>Proposed Budget 
2024-2025</v>
      </c>
    </row>
    <row r="166" spans="2:10" x14ac:dyDescent="0.25">
      <c r="B166" s="31" t="s">
        <v>14</v>
      </c>
      <c r="C166" s="77" t="s">
        <v>64</v>
      </c>
      <c r="D166" s="69"/>
      <c r="E166" s="69"/>
      <c r="F166" s="70"/>
    </row>
    <row r="167" spans="2:10" x14ac:dyDescent="0.25">
      <c r="B167" s="35">
        <v>1</v>
      </c>
      <c r="C167" s="36" t="s">
        <v>65</v>
      </c>
      <c r="D167" s="111">
        <f>[1]Actuals!D162</f>
        <v>50000</v>
      </c>
      <c r="E167" s="38">
        <f>[1]Actuals!G162</f>
        <v>50000</v>
      </c>
      <c r="F167" s="112">
        <f>[1]Actuals!J162</f>
        <v>50000</v>
      </c>
    </row>
    <row r="168" spans="2:10" ht="15.75" thickBot="1" x14ac:dyDescent="0.3">
      <c r="B168" s="35">
        <v>2</v>
      </c>
      <c r="C168" s="43" t="s">
        <v>66</v>
      </c>
      <c r="D168" s="111">
        <f>[1]Actuals!D163</f>
        <v>100000</v>
      </c>
      <c r="E168" s="38">
        <f>[1]Actuals!G163</f>
        <v>0</v>
      </c>
      <c r="F168" s="112">
        <f>[1]Actuals!J163</f>
        <v>1000000</v>
      </c>
    </row>
    <row r="169" spans="2:10" ht="15.75" thickBot="1" x14ac:dyDescent="0.3">
      <c r="B169" s="35"/>
      <c r="C169" s="44" t="s">
        <v>62</v>
      </c>
      <c r="D169" s="45">
        <f>SUM(D167:D168)</f>
        <v>150000</v>
      </c>
      <c r="E169" s="45">
        <f>SUM(E167:E168)</f>
        <v>50000</v>
      </c>
      <c r="F169" s="46">
        <f>SUM(F167:F168)</f>
        <v>1050000</v>
      </c>
      <c r="I169" s="48"/>
      <c r="J169" s="42"/>
    </row>
    <row r="170" spans="2:10" x14ac:dyDescent="0.25">
      <c r="B170" s="31" t="s">
        <v>17</v>
      </c>
      <c r="C170" s="77" t="s">
        <v>67</v>
      </c>
      <c r="D170" s="69"/>
      <c r="E170" s="69"/>
      <c r="F170" s="70"/>
    </row>
    <row r="171" spans="2:10" x14ac:dyDescent="0.25">
      <c r="B171" s="35">
        <v>1</v>
      </c>
      <c r="C171" s="36" t="s">
        <v>68</v>
      </c>
      <c r="D171" s="111">
        <f>[1]Actuals!D166</f>
        <v>75000</v>
      </c>
      <c r="E171" s="38">
        <f>[1]Actuals!G166</f>
        <v>75000</v>
      </c>
      <c r="F171" s="112">
        <f>[1]Actuals!J166</f>
        <v>75000</v>
      </c>
    </row>
    <row r="172" spans="2:10" ht="15.75" thickBot="1" x14ac:dyDescent="0.3">
      <c r="B172" s="35">
        <v>2</v>
      </c>
      <c r="C172" s="43" t="s">
        <v>69</v>
      </c>
      <c r="D172" s="111">
        <f>[1]Actuals!D167</f>
        <v>150000</v>
      </c>
      <c r="E172" s="38">
        <f>[1]Actuals!G167</f>
        <v>150000</v>
      </c>
      <c r="F172" s="112">
        <f>[1]Actuals!J167</f>
        <v>150000</v>
      </c>
    </row>
    <row r="173" spans="2:10" ht="15.75" thickBot="1" x14ac:dyDescent="0.3">
      <c r="B173" s="31"/>
      <c r="C173" s="113" t="s">
        <v>70</v>
      </c>
      <c r="D173" s="114">
        <f>SUM(D171:D172)</f>
        <v>225000</v>
      </c>
      <c r="E173" s="114">
        <f>SUM(E171:E172)</f>
        <v>225000</v>
      </c>
      <c r="F173" s="115">
        <f>SUM(F171:F172)</f>
        <v>225000</v>
      </c>
      <c r="I173" s="48"/>
      <c r="J173" s="42"/>
    </row>
    <row r="174" spans="2:10" x14ac:dyDescent="0.25">
      <c r="B174" s="31" t="s">
        <v>71</v>
      </c>
      <c r="C174" s="55" t="s">
        <v>72</v>
      </c>
      <c r="D174" s="56"/>
      <c r="E174" s="56"/>
      <c r="F174" s="57"/>
    </row>
    <row r="175" spans="2:10" x14ac:dyDescent="0.25">
      <c r="B175" s="35">
        <v>1</v>
      </c>
      <c r="C175" s="36" t="s">
        <v>73</v>
      </c>
      <c r="D175" s="111">
        <f>[1]Actuals!D175</f>
        <v>900000</v>
      </c>
      <c r="E175" s="38">
        <f>[1]Actuals!G175</f>
        <v>1000000</v>
      </c>
      <c r="F175" s="112">
        <f>[1]Actuals!J175</f>
        <v>1125000</v>
      </c>
    </row>
    <row r="176" spans="2:10" x14ac:dyDescent="0.25">
      <c r="B176" s="35">
        <f>B175+1</f>
        <v>2</v>
      </c>
      <c r="C176" s="36" t="s">
        <v>74</v>
      </c>
      <c r="D176" s="111">
        <f>[1]Actuals!D176</f>
        <v>32000</v>
      </c>
      <c r="E176" s="38">
        <f>[1]Actuals!G176</f>
        <v>32000</v>
      </c>
      <c r="F176" s="112">
        <f>[1]Actuals!J176</f>
        <v>35000</v>
      </c>
    </row>
    <row r="177" spans="2:11" x14ac:dyDescent="0.25">
      <c r="B177" s="35">
        <f t="shared" ref="B177:B187" si="3">B176+1</f>
        <v>3</v>
      </c>
      <c r="C177" s="36" t="s">
        <v>75</v>
      </c>
      <c r="D177" s="111">
        <f>[1]Actuals!D177</f>
        <v>10000</v>
      </c>
      <c r="E177" s="38">
        <f>[1]Actuals!G177</f>
        <v>51780</v>
      </c>
      <c r="F177" s="112">
        <f>[1]Actuals!J177</f>
        <v>100000</v>
      </c>
    </row>
    <row r="178" spans="2:11" x14ac:dyDescent="0.25">
      <c r="B178" s="35">
        <f t="shared" si="3"/>
        <v>4</v>
      </c>
      <c r="C178" s="36" t="s">
        <v>76</v>
      </c>
      <c r="D178" s="111">
        <f>[1]Actuals!D178</f>
        <v>18000</v>
      </c>
      <c r="E178" s="38">
        <f>[1]Actuals!G178</f>
        <v>18000</v>
      </c>
      <c r="F178" s="112">
        <f>[1]Actuals!J178</f>
        <v>18000</v>
      </c>
    </row>
    <row r="179" spans="2:11" x14ac:dyDescent="0.25">
      <c r="B179" s="35">
        <f t="shared" si="3"/>
        <v>5</v>
      </c>
      <c r="C179" s="36" t="s">
        <v>77</v>
      </c>
      <c r="D179" s="111">
        <f>[1]Actuals!D179</f>
        <v>0</v>
      </c>
      <c r="E179" s="38">
        <f>[1]Actuals!G179</f>
        <v>0</v>
      </c>
      <c r="F179" s="112">
        <f>[1]Actuals!J179</f>
        <v>0</v>
      </c>
    </row>
    <row r="180" spans="2:11" x14ac:dyDescent="0.25">
      <c r="B180" s="35">
        <f t="shared" si="3"/>
        <v>6</v>
      </c>
      <c r="C180" s="36" t="s">
        <v>78</v>
      </c>
      <c r="D180" s="111">
        <f>[1]Actuals!D180</f>
        <v>20000</v>
      </c>
      <c r="E180" s="38">
        <f>[1]Actuals!G180</f>
        <v>14010</v>
      </c>
      <c r="F180" s="112">
        <f>[1]Actuals!J180</f>
        <v>20000</v>
      </c>
    </row>
    <row r="181" spans="2:11" x14ac:dyDescent="0.25">
      <c r="B181" s="35">
        <v>7</v>
      </c>
      <c r="C181" s="95" t="s">
        <v>79</v>
      </c>
      <c r="D181" s="111">
        <f>[1]Actuals!D181</f>
        <v>0</v>
      </c>
      <c r="E181" s="38">
        <f>[1]Actuals!G181</f>
        <v>40000</v>
      </c>
      <c r="F181" s="112">
        <f>[1]Actuals!J181</f>
        <v>150000</v>
      </c>
    </row>
    <row r="182" spans="2:11" x14ac:dyDescent="0.25">
      <c r="B182" s="35">
        <v>8</v>
      </c>
      <c r="C182" s="36" t="s">
        <v>80</v>
      </c>
      <c r="D182" s="111">
        <f>[1]Actuals!D182</f>
        <v>0</v>
      </c>
      <c r="E182" s="38">
        <f>[1]Actuals!G182</f>
        <v>0</v>
      </c>
      <c r="F182" s="112">
        <f>[1]Actuals!J182</f>
        <v>0</v>
      </c>
    </row>
    <row r="183" spans="2:11" x14ac:dyDescent="0.25">
      <c r="B183" s="35">
        <f>B182+1</f>
        <v>9</v>
      </c>
      <c r="C183" s="36" t="s">
        <v>81</v>
      </c>
      <c r="D183" s="111">
        <f>[1]Actuals!D183</f>
        <v>5000000</v>
      </c>
      <c r="E183" s="38">
        <f>[1]Actuals!G183</f>
        <v>150000</v>
      </c>
      <c r="F183" s="112">
        <f>[1]Actuals!J183</f>
        <v>5000000</v>
      </c>
      <c r="G183" s="64"/>
      <c r="H183" s="64"/>
      <c r="I183" s="62"/>
      <c r="J183" s="52"/>
    </row>
    <row r="184" spans="2:11" x14ac:dyDescent="0.25">
      <c r="B184" s="35">
        <f t="shared" si="3"/>
        <v>10</v>
      </c>
      <c r="C184" s="36" t="s">
        <v>82</v>
      </c>
      <c r="D184" s="111">
        <f>[1]Actuals!D184</f>
        <v>0</v>
      </c>
      <c r="E184" s="38">
        <f>[1]Actuals!G184</f>
        <v>35000</v>
      </c>
      <c r="F184" s="112">
        <f>[1]Actuals!J184</f>
        <v>50000</v>
      </c>
      <c r="K184" s="1"/>
    </row>
    <row r="185" spans="2:11" x14ac:dyDescent="0.25">
      <c r="B185" s="35">
        <f t="shared" si="3"/>
        <v>11</v>
      </c>
      <c r="C185" s="36" t="s">
        <v>83</v>
      </c>
      <c r="D185" s="111">
        <f>[1]Actuals!D185</f>
        <v>0</v>
      </c>
      <c r="E185" s="38">
        <f>[1]Actuals!G185</f>
        <v>0</v>
      </c>
      <c r="F185" s="112">
        <f>[1]Actuals!J185</f>
        <v>500000</v>
      </c>
    </row>
    <row r="186" spans="2:11" x14ac:dyDescent="0.25">
      <c r="B186" s="35">
        <f t="shared" si="3"/>
        <v>12</v>
      </c>
      <c r="C186" s="36" t="s">
        <v>84</v>
      </c>
      <c r="D186" s="111">
        <f>[1]Actuals!D186</f>
        <v>0</v>
      </c>
      <c r="E186" s="38">
        <f>[1]Actuals!G186</f>
        <v>0</v>
      </c>
      <c r="F186" s="112">
        <f>[1]Actuals!J186</f>
        <v>0</v>
      </c>
    </row>
    <row r="187" spans="2:11" x14ac:dyDescent="0.25">
      <c r="B187" s="35">
        <f t="shared" si="3"/>
        <v>13</v>
      </c>
      <c r="C187" s="36" t="s">
        <v>85</v>
      </c>
      <c r="D187" s="111">
        <f>[1]Actuals!D187</f>
        <v>500000</v>
      </c>
      <c r="E187" s="38">
        <f>[1]Actuals!G187</f>
        <v>646000</v>
      </c>
      <c r="F187" s="112">
        <f>[1]Actuals!J187</f>
        <v>700000</v>
      </c>
    </row>
    <row r="188" spans="2:11" ht="15.75" thickBot="1" x14ac:dyDescent="0.3">
      <c r="B188" s="35">
        <v>15</v>
      </c>
      <c r="C188" s="53" t="s">
        <v>86</v>
      </c>
      <c r="D188" s="116">
        <f>[1]Actuals!D188</f>
        <v>150000</v>
      </c>
      <c r="E188" s="97">
        <f>[1]Actuals!G188</f>
        <v>401490</v>
      </c>
      <c r="F188" s="117">
        <f>[1]Actuals!J188</f>
        <v>250000</v>
      </c>
    </row>
    <row r="189" spans="2:11" ht="15.75" thickBot="1" x14ac:dyDescent="0.3">
      <c r="B189" s="31"/>
      <c r="C189" s="44" t="s">
        <v>70</v>
      </c>
      <c r="D189" s="45">
        <f>SUM(D175:D188)</f>
        <v>6630000</v>
      </c>
      <c r="E189" s="45">
        <f>SUM(E175:E188)</f>
        <v>2388280</v>
      </c>
      <c r="F189" s="46">
        <f>SUM(F175:F188)</f>
        <v>7948000</v>
      </c>
      <c r="I189" s="48"/>
      <c r="J189" s="42"/>
    </row>
    <row r="190" spans="2:11" ht="15.75" thickBot="1" x14ac:dyDescent="0.3">
      <c r="B190" s="35"/>
      <c r="C190" s="44" t="s">
        <v>87</v>
      </c>
      <c r="D190" s="45">
        <f>D189+D173+D169+D160</f>
        <v>7485000</v>
      </c>
      <c r="E190" s="45">
        <f>E189+E173+E169+E160</f>
        <v>3293280</v>
      </c>
      <c r="F190" s="46">
        <f>F189+F173+F169+F160+F152</f>
        <v>11373000</v>
      </c>
      <c r="I190" s="48"/>
      <c r="J190" s="42"/>
    </row>
    <row r="191" spans="2:11" x14ac:dyDescent="0.25">
      <c r="B191" s="31" t="s">
        <v>88</v>
      </c>
      <c r="C191" s="77" t="s">
        <v>89</v>
      </c>
      <c r="D191" s="69"/>
      <c r="E191" s="69"/>
      <c r="F191" s="70"/>
    </row>
    <row r="192" spans="2:11" x14ac:dyDescent="0.25">
      <c r="B192" s="35">
        <v>1</v>
      </c>
      <c r="C192" s="36" t="s">
        <v>57</v>
      </c>
      <c r="D192" s="111">
        <f>[1]Actuals!D192</f>
        <v>0</v>
      </c>
      <c r="E192" s="38">
        <f>[1]Actuals!G192</f>
        <v>0</v>
      </c>
      <c r="F192" s="112">
        <f>[1]Actuals!J192</f>
        <v>7500000</v>
      </c>
      <c r="G192" s="64"/>
      <c r="H192" s="64"/>
      <c r="I192" s="62"/>
      <c r="J192" s="52"/>
    </row>
    <row r="193" spans="2:10" x14ac:dyDescent="0.25">
      <c r="B193" s="35">
        <v>2</v>
      </c>
      <c r="C193" s="36" t="s">
        <v>58</v>
      </c>
      <c r="D193" s="111">
        <f>[1]Actuals!D193</f>
        <v>100000</v>
      </c>
      <c r="E193" s="38">
        <f>[1]Actuals!G193</f>
        <v>0</v>
      </c>
      <c r="F193" s="112">
        <f>[1]Actuals!J193</f>
        <v>100000</v>
      </c>
    </row>
    <row r="194" spans="2:10" x14ac:dyDescent="0.25">
      <c r="B194" s="35">
        <v>3</v>
      </c>
      <c r="C194" s="36" t="s">
        <v>90</v>
      </c>
      <c r="D194" s="111">
        <f>[1]Actuals!D194</f>
        <v>100000</v>
      </c>
      <c r="E194" s="38">
        <f>[1]Actuals!G194</f>
        <v>86000</v>
      </c>
      <c r="F194" s="112">
        <f>[1]Actuals!J194</f>
        <v>500000</v>
      </c>
    </row>
    <row r="195" spans="2:10" x14ac:dyDescent="0.25">
      <c r="B195" s="35">
        <v>4</v>
      </c>
      <c r="C195" s="36" t="s">
        <v>60</v>
      </c>
      <c r="D195" s="111">
        <f>[1]Actuals!D195</f>
        <v>150000</v>
      </c>
      <c r="E195" s="38">
        <f>[1]Actuals!G195</f>
        <v>40000</v>
      </c>
      <c r="F195" s="112">
        <f>[1]Actuals!J195</f>
        <v>250000</v>
      </c>
    </row>
    <row r="196" spans="2:10" x14ac:dyDescent="0.25">
      <c r="B196" s="35">
        <v>5</v>
      </c>
      <c r="C196" s="36" t="s">
        <v>61</v>
      </c>
      <c r="D196" s="111">
        <f>[1]Actuals!D196</f>
        <v>0</v>
      </c>
      <c r="E196" s="38">
        <f>[1]Actuals!G196</f>
        <v>0</v>
      </c>
      <c r="F196" s="112">
        <f>[1]Actuals!J196</f>
        <v>0</v>
      </c>
    </row>
    <row r="197" spans="2:10" ht="15.75" thickBot="1" x14ac:dyDescent="0.3">
      <c r="B197" s="35">
        <v>6</v>
      </c>
      <c r="C197" s="58" t="s">
        <v>104</v>
      </c>
      <c r="D197" s="111">
        <f>[1]Actuals!D197</f>
        <v>5000000</v>
      </c>
      <c r="E197" s="38">
        <f>[1]Actuals!G197</f>
        <v>0</v>
      </c>
      <c r="F197" s="112">
        <f>[1]Actuals!J197</f>
        <v>5000000</v>
      </c>
    </row>
    <row r="198" spans="2:10" ht="15.75" thickBot="1" x14ac:dyDescent="0.3">
      <c r="B198" s="31"/>
      <c r="C198" s="44" t="s">
        <v>70</v>
      </c>
      <c r="D198" s="45">
        <f>SUM(D192:D197)</f>
        <v>5350000</v>
      </c>
      <c r="E198" s="45">
        <f t="shared" ref="E198:F198" si="4">SUM(E192:E197)</f>
        <v>126000</v>
      </c>
      <c r="F198" s="45">
        <f t="shared" si="4"/>
        <v>13350000</v>
      </c>
      <c r="I198" s="48"/>
      <c r="J198" s="42"/>
    </row>
    <row r="199" spans="2:10" x14ac:dyDescent="0.25">
      <c r="B199" s="31" t="s">
        <v>92</v>
      </c>
      <c r="C199" s="77" t="s">
        <v>93</v>
      </c>
      <c r="D199" s="69"/>
      <c r="E199" s="69"/>
      <c r="F199" s="70"/>
    </row>
    <row r="200" spans="2:10" x14ac:dyDescent="0.25">
      <c r="B200" s="35">
        <v>1</v>
      </c>
      <c r="C200" s="36" t="s">
        <v>94</v>
      </c>
      <c r="D200" s="111">
        <f>[1]Actuals!D200</f>
        <v>0</v>
      </c>
      <c r="E200" s="38">
        <f>[1]Actuals!G200</f>
        <v>0</v>
      </c>
      <c r="F200" s="112">
        <f>[1]Actuals!J200</f>
        <v>0</v>
      </c>
      <c r="J200" s="52"/>
    </row>
    <row r="201" spans="2:10" x14ac:dyDescent="0.25">
      <c r="B201" s="35">
        <v>2</v>
      </c>
      <c r="C201" s="36" t="s">
        <v>95</v>
      </c>
      <c r="D201" s="111">
        <f>[1]Actuals!D201</f>
        <v>0</v>
      </c>
      <c r="E201" s="38">
        <f>[1]Actuals!G201</f>
        <v>0</v>
      </c>
      <c r="F201" s="112">
        <f>[1]Actuals!J201</f>
        <v>0</v>
      </c>
    </row>
    <row r="202" spans="2:10" ht="15.75" thickBot="1" x14ac:dyDescent="0.3">
      <c r="B202" s="35">
        <v>3</v>
      </c>
      <c r="C202" s="43" t="s">
        <v>96</v>
      </c>
      <c r="D202" s="111">
        <f>[1]Actuals!D202</f>
        <v>0</v>
      </c>
      <c r="E202" s="38">
        <f>[1]Actuals!G202</f>
        <v>0</v>
      </c>
      <c r="F202" s="112">
        <f>[1]Actuals!J202</f>
        <v>0</v>
      </c>
    </row>
    <row r="203" spans="2:10" ht="15.75" thickBot="1" x14ac:dyDescent="0.3">
      <c r="B203" s="31"/>
      <c r="C203" s="44" t="s">
        <v>97</v>
      </c>
      <c r="D203" s="45">
        <f>SUM(D200:D202)</f>
        <v>0</v>
      </c>
      <c r="E203" s="45">
        <f>SUM(E200:E202)</f>
        <v>0</v>
      </c>
      <c r="F203" s="46">
        <f>SUM(F200:F202)</f>
        <v>0</v>
      </c>
      <c r="G203" s="48"/>
      <c r="H203" s="48"/>
      <c r="I203" s="48"/>
      <c r="J203" s="42"/>
    </row>
    <row r="204" spans="2:10" ht="15.75" thickBot="1" x14ac:dyDescent="0.3">
      <c r="B204" s="85"/>
      <c r="C204" s="44" t="s">
        <v>98</v>
      </c>
      <c r="D204" s="45">
        <f>D203+D198+D190+D152+D139+D148</f>
        <v>37320500.5</v>
      </c>
      <c r="E204" s="45">
        <f>E203+E198+E190+E152+E139+E148</f>
        <v>24001405</v>
      </c>
      <c r="F204" s="46">
        <f>F203+F198+F190+F152+F139+F148</f>
        <v>58242493.5</v>
      </c>
      <c r="G204" s="48"/>
      <c r="H204" s="48"/>
      <c r="I204" s="48">
        <f>F101+F204</f>
        <v>346788132</v>
      </c>
      <c r="J204" s="42">
        <f>I204-'[1] A b s t r a c t s'!I42</f>
        <v>0</v>
      </c>
    </row>
    <row r="205" spans="2:10" x14ac:dyDescent="0.25">
      <c r="B205" s="2"/>
      <c r="C205" s="3" t="s">
        <v>12</v>
      </c>
      <c r="D205" s="100"/>
      <c r="E205" s="100"/>
      <c r="F205" s="101"/>
      <c r="I205" s="41"/>
    </row>
    <row r="207" spans="2:10" ht="15.75" thickBot="1" x14ac:dyDescent="0.3">
      <c r="B207" s="2"/>
      <c r="C207" s="3"/>
      <c r="D207" s="4"/>
      <c r="E207" s="5"/>
      <c r="F207" s="5"/>
    </row>
    <row r="208" spans="2:10" ht="14.25" customHeight="1" x14ac:dyDescent="0.2">
      <c r="B208" s="90" t="s">
        <v>0</v>
      </c>
      <c r="C208" s="91" t="s">
        <v>105</v>
      </c>
      <c r="D208" s="11">
        <v>9</v>
      </c>
      <c r="E208" s="12" t="str">
        <f>$E$2</f>
        <v>PAKISTAN TOBACCO BOARD                                          BUDGET ESTIMATES,  2024-25</v>
      </c>
      <c r="F208" s="13"/>
    </row>
    <row r="209" spans="2:11" ht="12.75" customHeight="1" x14ac:dyDescent="0.2">
      <c r="B209" s="92"/>
      <c r="C209" s="93"/>
      <c r="D209" s="17"/>
      <c r="E209" s="18"/>
      <c r="F209" s="19"/>
    </row>
    <row r="210" spans="2:11" ht="30.75" thickBot="1" x14ac:dyDescent="0.25">
      <c r="B210" s="20"/>
      <c r="C210" s="21"/>
      <c r="D210" s="22" t="str">
        <f>$D$4</f>
        <v>Budget Estimates                                             2023-24</v>
      </c>
      <c r="E210" s="23" t="str">
        <f>$E$4</f>
        <v>Revised Estimates
 2023-24</v>
      </c>
      <c r="F210" s="24" t="str">
        <f>$F$4</f>
        <v>Proposed Budget 
2024-2025</v>
      </c>
    </row>
    <row r="211" spans="2:11" x14ac:dyDescent="0.25">
      <c r="B211" s="31" t="s">
        <v>6</v>
      </c>
      <c r="C211" s="32" t="s">
        <v>7</v>
      </c>
      <c r="D211" s="33"/>
      <c r="E211" s="33"/>
      <c r="F211" s="34"/>
    </row>
    <row r="212" spans="2:11" x14ac:dyDescent="0.25">
      <c r="B212" s="31" t="s">
        <v>8</v>
      </c>
      <c r="C212" s="102" t="s">
        <v>9</v>
      </c>
      <c r="D212" s="103"/>
      <c r="E212" s="103"/>
      <c r="F212" s="104"/>
    </row>
    <row r="213" spans="2:11" x14ac:dyDescent="0.25">
      <c r="B213" s="35">
        <v>1</v>
      </c>
      <c r="C213" s="36" t="s">
        <v>10</v>
      </c>
      <c r="D213" s="37">
        <f>[1]Actuals!D213</f>
        <v>4163620</v>
      </c>
      <c r="E213" s="38">
        <f>[1]Actuals!G213</f>
        <v>4163620</v>
      </c>
      <c r="F213" s="39">
        <f>[1]Actuals!J213</f>
        <v>4811140</v>
      </c>
    </row>
    <row r="214" spans="2:11" ht="15.75" thickBot="1" x14ac:dyDescent="0.3">
      <c r="B214" s="35">
        <v>2</v>
      </c>
      <c r="C214" s="43" t="s">
        <v>11</v>
      </c>
      <c r="D214" s="37">
        <f>[1]Actuals!D214</f>
        <v>0</v>
      </c>
      <c r="E214" s="38">
        <f>[1]Actuals!G214</f>
        <v>0</v>
      </c>
      <c r="F214" s="39">
        <f>[1]Actuals!J214</f>
        <v>0</v>
      </c>
    </row>
    <row r="215" spans="2:11" ht="15.75" thickBot="1" x14ac:dyDescent="0.3">
      <c r="B215" s="35" t="s">
        <v>12</v>
      </c>
      <c r="C215" s="44" t="s">
        <v>13</v>
      </c>
      <c r="D215" s="45">
        <f>SUM(D213:D214)</f>
        <v>4163620</v>
      </c>
      <c r="E215" s="45">
        <f>SUM(E213:E214)</f>
        <v>4163620</v>
      </c>
      <c r="F215" s="46">
        <f>SUM(F213:F214)</f>
        <v>4811140</v>
      </c>
      <c r="I215" s="48"/>
      <c r="J215" s="42"/>
    </row>
    <row r="216" spans="2:11" x14ac:dyDescent="0.25">
      <c r="B216" s="31" t="s">
        <v>14</v>
      </c>
      <c r="C216" s="77" t="s">
        <v>15</v>
      </c>
      <c r="D216" s="69"/>
      <c r="E216" s="69"/>
      <c r="F216" s="70"/>
    </row>
    <row r="217" spans="2:11" ht="15.75" thickBot="1" x14ac:dyDescent="0.3">
      <c r="B217" s="35">
        <v>1</v>
      </c>
      <c r="C217" s="36" t="s">
        <v>10</v>
      </c>
      <c r="D217" s="37">
        <f>[1]Actuals!D217</f>
        <v>4206100</v>
      </c>
      <c r="E217" s="38">
        <f>[1]Actuals!G217</f>
        <v>3836933.333333333</v>
      </c>
      <c r="F217" s="39">
        <f>[1]Actuals!J217</f>
        <v>5297980</v>
      </c>
    </row>
    <row r="218" spans="2:11" ht="15.75" thickBot="1" x14ac:dyDescent="0.3">
      <c r="B218" s="35"/>
      <c r="C218" s="44" t="s">
        <v>16</v>
      </c>
      <c r="D218" s="45">
        <f>SUM(D217:D217)</f>
        <v>4206100</v>
      </c>
      <c r="E218" s="45">
        <f>SUM(E217:E217)</f>
        <v>3836933.333333333</v>
      </c>
      <c r="F218" s="46">
        <f>SUM(F217:F217)</f>
        <v>5297980</v>
      </c>
      <c r="I218" s="48"/>
      <c r="J218" s="42"/>
    </row>
    <row r="219" spans="2:11" x14ac:dyDescent="0.25">
      <c r="B219" s="31" t="s">
        <v>17</v>
      </c>
      <c r="C219" s="105" t="s">
        <v>18</v>
      </c>
      <c r="D219" s="106"/>
      <c r="E219" s="106"/>
      <c r="F219" s="107"/>
    </row>
    <row r="220" spans="2:11" x14ac:dyDescent="0.25">
      <c r="B220" s="35">
        <v>1</v>
      </c>
      <c r="C220" s="36" t="s">
        <v>19</v>
      </c>
      <c r="D220" s="37">
        <f>[1]Actuals!D220</f>
        <v>4575264</v>
      </c>
      <c r="E220" s="38">
        <f>[1]Actuals!G220</f>
        <v>3812392</v>
      </c>
      <c r="F220" s="39">
        <f>[1]Actuals!J220</f>
        <v>5666832</v>
      </c>
    </row>
    <row r="221" spans="2:11" x14ac:dyDescent="0.25">
      <c r="B221" s="35">
        <v>2</v>
      </c>
      <c r="C221" s="36" t="s">
        <v>20</v>
      </c>
      <c r="D221" s="37">
        <f>[1]Actuals!D221</f>
        <v>2882340</v>
      </c>
      <c r="E221" s="38">
        <f>[1]Actuals!G221</f>
        <v>2414168</v>
      </c>
      <c r="F221" s="39">
        <f>[1]Actuals!J221</f>
        <v>6065472</v>
      </c>
    </row>
    <row r="222" spans="2:11" x14ac:dyDescent="0.25">
      <c r="B222" s="35">
        <v>3</v>
      </c>
      <c r="C222" s="36" t="s">
        <v>21</v>
      </c>
      <c r="D222" s="37">
        <f>[1]Actuals!D222</f>
        <v>0</v>
      </c>
      <c r="E222" s="38">
        <f>[1]Actuals!G222</f>
        <v>0</v>
      </c>
      <c r="F222" s="39">
        <f>[1]Actuals!J222</f>
        <v>0</v>
      </c>
      <c r="G222" s="40"/>
      <c r="H222" s="40"/>
      <c r="I222" s="41"/>
      <c r="K222" s="51"/>
    </row>
    <row r="223" spans="2:11" x14ac:dyDescent="0.25">
      <c r="B223" s="35">
        <v>4</v>
      </c>
      <c r="C223" s="36" t="s">
        <v>22</v>
      </c>
      <c r="D223" s="37">
        <f>[1]Actuals!D223</f>
        <v>34452</v>
      </c>
      <c r="E223" s="38">
        <f>[1]Actuals!G223</f>
        <v>32052</v>
      </c>
      <c r="F223" s="39">
        <f>[1]Actuals!J223</f>
        <v>34452</v>
      </c>
    </row>
    <row r="224" spans="2:11" x14ac:dyDescent="0.25">
      <c r="B224" s="35">
        <v>5</v>
      </c>
      <c r="C224" s="36" t="s">
        <v>23</v>
      </c>
      <c r="D224" s="37">
        <f>[1]Actuals!D224</f>
        <v>1394953.3333333333</v>
      </c>
      <c r="E224" s="38">
        <f>[1]Actuals!G224</f>
        <v>593390</v>
      </c>
      <c r="F224" s="39">
        <f>[1]Actuals!J224</f>
        <v>1684853.3333333333</v>
      </c>
    </row>
    <row r="225" spans="2:10" x14ac:dyDescent="0.25">
      <c r="B225" s="35">
        <v>6</v>
      </c>
      <c r="C225" s="36" t="s">
        <v>24</v>
      </c>
      <c r="D225" s="37">
        <f>[1]Actuals!D225</f>
        <v>354492</v>
      </c>
      <c r="E225" s="38">
        <f>[1]Actuals!G225</f>
        <v>270328</v>
      </c>
      <c r="F225" s="39">
        <f>[1]Actuals!J225</f>
        <v>390492</v>
      </c>
    </row>
    <row r="226" spans="2:10" x14ac:dyDescent="0.25">
      <c r="B226" s="35">
        <v>7</v>
      </c>
      <c r="C226" s="36" t="s">
        <v>25</v>
      </c>
      <c r="D226" s="37">
        <f>[1]Actuals!D226</f>
        <v>0</v>
      </c>
      <c r="E226" s="38">
        <f>[1]Actuals!G226</f>
        <v>0</v>
      </c>
      <c r="F226" s="39">
        <f>[1]Actuals!J226</f>
        <v>0</v>
      </c>
    </row>
    <row r="227" spans="2:10" x14ac:dyDescent="0.25">
      <c r="B227" s="35">
        <v>8</v>
      </c>
      <c r="C227" s="36" t="s">
        <v>26</v>
      </c>
      <c r="D227" s="37">
        <f>[1]Actuals!D227</f>
        <v>0</v>
      </c>
      <c r="E227" s="38">
        <f>[1]Actuals!G227</f>
        <v>0</v>
      </c>
      <c r="F227" s="39">
        <f>[1]Actuals!J227</f>
        <v>0</v>
      </c>
    </row>
    <row r="228" spans="2:10" x14ac:dyDescent="0.25">
      <c r="B228" s="35">
        <v>9</v>
      </c>
      <c r="C228" s="36" t="s">
        <v>27</v>
      </c>
      <c r="D228" s="37">
        <f>[1]Actuals!D228</f>
        <v>0</v>
      </c>
      <c r="E228" s="38">
        <f>[1]Actuals!G228</f>
        <v>0</v>
      </c>
      <c r="F228" s="39">
        <f>[1]Actuals!J228</f>
        <v>0</v>
      </c>
    </row>
    <row r="229" spans="2:10" x14ac:dyDescent="0.25">
      <c r="B229" s="35">
        <v>10</v>
      </c>
      <c r="C229" s="36" t="s">
        <v>28</v>
      </c>
      <c r="D229" s="37">
        <f>[1]Actuals!D229</f>
        <v>0</v>
      </c>
      <c r="E229" s="38">
        <f>[1]Actuals!G229</f>
        <v>0</v>
      </c>
      <c r="F229" s="39">
        <f>[1]Actuals!J229</f>
        <v>0</v>
      </c>
    </row>
    <row r="230" spans="2:10" x14ac:dyDescent="0.25">
      <c r="B230" s="35">
        <v>11</v>
      </c>
      <c r="C230" s="36" t="s">
        <v>29</v>
      </c>
      <c r="D230" s="37">
        <f>[1]Actuals!D230</f>
        <v>0</v>
      </c>
      <c r="E230" s="38">
        <f>[1]Actuals!G230</f>
        <v>0</v>
      </c>
      <c r="F230" s="39">
        <f>[1]Actuals!J230</f>
        <v>0</v>
      </c>
    </row>
    <row r="231" spans="2:10" x14ac:dyDescent="0.25">
      <c r="B231" s="35">
        <v>12</v>
      </c>
      <c r="C231" s="36" t="s">
        <v>30</v>
      </c>
      <c r="D231" s="37">
        <f>[1]Actuals!D231</f>
        <v>0</v>
      </c>
      <c r="E231" s="38">
        <f>[1]Actuals!G231</f>
        <v>0</v>
      </c>
      <c r="F231" s="39">
        <f>[1]Actuals!J231</f>
        <v>0</v>
      </c>
    </row>
    <row r="232" spans="2:10" x14ac:dyDescent="0.25">
      <c r="B232" s="35">
        <v>13</v>
      </c>
      <c r="C232" s="36" t="s">
        <v>31</v>
      </c>
      <c r="D232" s="37">
        <f>[1]Actuals!D232</f>
        <v>0</v>
      </c>
      <c r="E232" s="38">
        <f>[1]Actuals!G232</f>
        <v>0</v>
      </c>
      <c r="F232" s="39">
        <f>[1]Actuals!J232</f>
        <v>0</v>
      </c>
    </row>
    <row r="233" spans="2:10" x14ac:dyDescent="0.25">
      <c r="B233" s="35">
        <v>14</v>
      </c>
      <c r="C233" s="36" t="s">
        <v>100</v>
      </c>
      <c r="D233" s="37">
        <f>[1]Actuals!D233</f>
        <v>0</v>
      </c>
      <c r="E233" s="38">
        <f>[1]Actuals!G233</f>
        <v>0</v>
      </c>
      <c r="F233" s="39">
        <f>[1]Actuals!J233</f>
        <v>0</v>
      </c>
    </row>
    <row r="234" spans="2:10" x14ac:dyDescent="0.25">
      <c r="B234" s="35">
        <v>15</v>
      </c>
      <c r="C234" s="36" t="s">
        <v>101</v>
      </c>
      <c r="D234" s="37">
        <f>[1]Actuals!D234</f>
        <v>1673944</v>
      </c>
      <c r="E234" s="38">
        <f>[1]Actuals!G234</f>
        <v>1315245.3333333335</v>
      </c>
      <c r="F234" s="39">
        <f>[1]Actuals!J234</f>
        <v>2021824</v>
      </c>
    </row>
    <row r="235" spans="2:10" x14ac:dyDescent="0.25">
      <c r="B235" s="35">
        <v>16</v>
      </c>
      <c r="C235" s="36" t="s">
        <v>34</v>
      </c>
      <c r="D235" s="37">
        <f>[1]Actuals!D235</f>
        <v>1269708</v>
      </c>
      <c r="E235" s="38">
        <f>[1]Actuals!G235</f>
        <v>960169.33333333326</v>
      </c>
      <c r="F235" s="39">
        <f>[1]Actuals!J235</f>
        <v>1462224</v>
      </c>
      <c r="G235" s="40"/>
      <c r="H235" s="40"/>
      <c r="I235" s="41"/>
    </row>
    <row r="236" spans="2:10" x14ac:dyDescent="0.25">
      <c r="B236" s="35">
        <v>17</v>
      </c>
      <c r="C236" s="36" t="s">
        <v>35</v>
      </c>
      <c r="D236" s="37">
        <f>[1]Actuals!D236</f>
        <v>773688</v>
      </c>
      <c r="E236" s="38">
        <f>[1]Actuals!G236</f>
        <v>603608</v>
      </c>
      <c r="F236" s="39">
        <f>[1]Actuals!J236</f>
        <v>913884</v>
      </c>
      <c r="G236" s="40"/>
      <c r="H236" s="40"/>
      <c r="I236" s="41"/>
    </row>
    <row r="237" spans="2:10" x14ac:dyDescent="0.25">
      <c r="B237" s="35">
        <v>18</v>
      </c>
      <c r="C237" s="36" t="s">
        <v>36</v>
      </c>
      <c r="D237" s="37">
        <f>[1]Actuals!D237</f>
        <v>773688</v>
      </c>
      <c r="E237" s="38">
        <f>[1]Actuals!G237</f>
        <v>603608</v>
      </c>
      <c r="F237" s="39">
        <f>[1]Actuals!J237</f>
        <v>913884</v>
      </c>
      <c r="G237" s="40"/>
      <c r="H237" s="40"/>
      <c r="I237" s="41"/>
    </row>
    <row r="238" spans="2:10" x14ac:dyDescent="0.25">
      <c r="B238" s="35">
        <v>19</v>
      </c>
      <c r="C238" s="36" t="s">
        <v>37</v>
      </c>
      <c r="D238" s="37">
        <f>[1]Actuals!D238</f>
        <v>2721221</v>
      </c>
      <c r="E238" s="38">
        <f>[1]Actuals!G238</f>
        <v>2227122.666666667</v>
      </c>
      <c r="F238" s="39">
        <f>[1]Actuals!J238</f>
        <v>3402067</v>
      </c>
      <c r="G238" s="40"/>
      <c r="H238" s="40"/>
      <c r="I238" s="41"/>
    </row>
    <row r="239" spans="2:10" x14ac:dyDescent="0.25">
      <c r="B239" s="35">
        <v>20</v>
      </c>
      <c r="C239" s="36" t="s">
        <v>38</v>
      </c>
      <c r="D239" s="37">
        <f>[1]Actuals!D239</f>
        <v>0</v>
      </c>
      <c r="E239" s="38">
        <f>[1]Actuals!G239</f>
        <v>0</v>
      </c>
      <c r="F239" s="39">
        <f>[1]Actuals!J239</f>
        <v>2286723</v>
      </c>
      <c r="G239" s="40"/>
      <c r="H239" s="40"/>
      <c r="I239" s="41"/>
    </row>
    <row r="240" spans="2:10" ht="15.75" thickBot="1" x14ac:dyDescent="0.3">
      <c r="B240" s="35">
        <v>21</v>
      </c>
      <c r="C240" s="53" t="s">
        <v>39</v>
      </c>
      <c r="D240" s="37">
        <f>[1]Actuals!D240</f>
        <v>0</v>
      </c>
      <c r="E240" s="38">
        <f>[1]Actuals!G240</f>
        <v>0</v>
      </c>
      <c r="F240" s="39">
        <f>[1]Actuals!J240</f>
        <v>0</v>
      </c>
      <c r="G240" s="76"/>
      <c r="H240" s="76"/>
      <c r="J240" s="8"/>
    </row>
    <row r="241" spans="2:12" ht="15.75" thickBot="1" x14ac:dyDescent="0.3">
      <c r="B241" s="35"/>
      <c r="C241" s="44" t="s">
        <v>16</v>
      </c>
      <c r="D241" s="45">
        <f>SUM(D220:D240)</f>
        <v>16453750.333333334</v>
      </c>
      <c r="E241" s="45">
        <f>SUM(E220:E240)</f>
        <v>12832083.333333336</v>
      </c>
      <c r="F241" s="46">
        <f>SUM(F220:F240)</f>
        <v>24842707.333333336</v>
      </c>
      <c r="I241" s="48"/>
      <c r="J241" s="42"/>
    </row>
    <row r="242" spans="2:12" ht="15.75" thickBot="1" x14ac:dyDescent="0.3">
      <c r="B242" s="35"/>
      <c r="C242" s="44" t="s">
        <v>40</v>
      </c>
      <c r="D242" s="45">
        <f>D241+D218+D215</f>
        <v>24823470.333333336</v>
      </c>
      <c r="E242" s="45">
        <f>E241+E218+E215</f>
        <v>20832636.666666668</v>
      </c>
      <c r="F242" s="46">
        <f>F241+F218+F215</f>
        <v>34951827.333333336</v>
      </c>
      <c r="I242" s="48"/>
      <c r="J242" s="42"/>
    </row>
    <row r="243" spans="2:12" ht="15" customHeight="1" x14ac:dyDescent="0.25">
      <c r="B243" s="31" t="s">
        <v>41</v>
      </c>
      <c r="C243" s="55" t="s">
        <v>42</v>
      </c>
      <c r="D243" s="56"/>
      <c r="E243" s="56"/>
      <c r="F243" s="57"/>
      <c r="G243" s="47"/>
      <c r="H243" s="47"/>
      <c r="I243" s="48"/>
      <c r="J243" s="42"/>
    </row>
    <row r="244" spans="2:12" x14ac:dyDescent="0.25">
      <c r="B244" s="35">
        <v>1</v>
      </c>
      <c r="C244" s="58" t="s">
        <v>43</v>
      </c>
      <c r="D244" s="59">
        <f>[1]Actuals!D244</f>
        <v>110000</v>
      </c>
      <c r="E244" s="59">
        <f>[1]Actuals!G244</f>
        <v>110000</v>
      </c>
      <c r="F244" s="60">
        <f>[1]Actuals!J244</f>
        <v>110000</v>
      </c>
      <c r="G244" s="47"/>
      <c r="H244" s="47"/>
      <c r="I244" s="48"/>
      <c r="J244" s="42"/>
    </row>
    <row r="245" spans="2:12" x14ac:dyDescent="0.25">
      <c r="B245" s="35">
        <v>2</v>
      </c>
      <c r="C245" s="36" t="s">
        <v>44</v>
      </c>
      <c r="D245" s="38">
        <f>[1]Actuals!D245</f>
        <v>250000</v>
      </c>
      <c r="E245" s="38">
        <f>[1]Actuals!G245</f>
        <v>351460</v>
      </c>
      <c r="F245" s="61">
        <f>[1]Actuals!J245</f>
        <v>300000</v>
      </c>
      <c r="G245" s="47"/>
      <c r="H245" s="47"/>
      <c r="I245" s="48"/>
      <c r="J245" s="42"/>
    </row>
    <row r="246" spans="2:12" x14ac:dyDescent="0.25">
      <c r="B246" s="35">
        <v>3</v>
      </c>
      <c r="C246" s="36" t="s">
        <v>45</v>
      </c>
      <c r="D246" s="38">
        <f>[1]Actuals!D246</f>
        <v>0</v>
      </c>
      <c r="E246" s="38">
        <f>[1]Actuals!G246</f>
        <v>0</v>
      </c>
      <c r="F246" s="61">
        <f>[1]Actuals!J246</f>
        <v>0</v>
      </c>
      <c r="G246" s="47"/>
      <c r="H246" s="47"/>
      <c r="I246" s="48"/>
      <c r="J246" s="42"/>
    </row>
    <row r="247" spans="2:12" x14ac:dyDescent="0.25">
      <c r="B247" s="35">
        <v>4</v>
      </c>
      <c r="C247" s="36" t="s">
        <v>46</v>
      </c>
      <c r="D247" s="38">
        <f>[1]Actuals!D247</f>
        <v>1200000</v>
      </c>
      <c r="E247" s="38">
        <f>[1]Actuals!G247</f>
        <v>1200000</v>
      </c>
      <c r="F247" s="61">
        <f>[1]Actuals!J247</f>
        <v>1200000</v>
      </c>
      <c r="G247" s="47"/>
      <c r="H247" s="47"/>
      <c r="I247" s="48"/>
      <c r="J247" s="42"/>
    </row>
    <row r="248" spans="2:12" x14ac:dyDescent="0.25">
      <c r="B248" s="35">
        <v>5</v>
      </c>
      <c r="C248" s="36" t="s">
        <v>47</v>
      </c>
      <c r="D248" s="38">
        <f>[1]Actuals!D248</f>
        <v>0</v>
      </c>
      <c r="E248" s="38">
        <f>[1]Actuals!G248</f>
        <v>0</v>
      </c>
      <c r="F248" s="61">
        <f>[1]Actuals!J248</f>
        <v>0</v>
      </c>
      <c r="G248" s="118"/>
      <c r="H248" s="118"/>
      <c r="J248" s="63"/>
    </row>
    <row r="249" spans="2:12" x14ac:dyDescent="0.25">
      <c r="B249" s="35">
        <v>6</v>
      </c>
      <c r="C249" s="43" t="s">
        <v>48</v>
      </c>
      <c r="D249" s="38">
        <f>[1]Actuals!D249</f>
        <v>310000</v>
      </c>
      <c r="E249" s="38">
        <f>[1]Actuals!G249</f>
        <v>310000</v>
      </c>
      <c r="F249" s="61">
        <f>[1]Actuals!J249</f>
        <v>460000</v>
      </c>
      <c r="G249" s="47"/>
      <c r="H249" s="47"/>
      <c r="I249" s="48"/>
      <c r="J249" s="42"/>
    </row>
    <row r="250" spans="2:12" ht="15.75" thickBot="1" x14ac:dyDescent="0.3">
      <c r="B250" s="35">
        <v>7</v>
      </c>
      <c r="C250" s="53" t="s">
        <v>49</v>
      </c>
      <c r="D250" s="66">
        <f>[1]Actuals!D250</f>
        <v>0</v>
      </c>
      <c r="E250" s="66">
        <f>[1]Actuals!G250</f>
        <v>0</v>
      </c>
      <c r="F250" s="67">
        <f>[1]Actuals!J250</f>
        <v>0</v>
      </c>
      <c r="G250" s="119"/>
      <c r="H250" s="120"/>
      <c r="I250" s="50"/>
      <c r="J250" s="84"/>
      <c r="L250" s="8"/>
    </row>
    <row r="251" spans="2:12" ht="15.75" thickBot="1" x14ac:dyDescent="0.3">
      <c r="B251" s="35"/>
      <c r="C251" s="44" t="s">
        <v>16</v>
      </c>
      <c r="D251" s="45">
        <f>SUM(D244:D250)</f>
        <v>1870000</v>
      </c>
      <c r="E251" s="45">
        <f>SUM(E244:E250)</f>
        <v>1971460</v>
      </c>
      <c r="F251" s="46">
        <f>SUM(F244:F250)</f>
        <v>2070000</v>
      </c>
      <c r="G251" s="47"/>
      <c r="H251" s="47"/>
      <c r="I251" s="48"/>
      <c r="J251" s="42"/>
    </row>
    <row r="252" spans="2:12" x14ac:dyDescent="0.25">
      <c r="B252" s="31" t="s">
        <v>50</v>
      </c>
      <c r="C252" s="32" t="s">
        <v>51</v>
      </c>
      <c r="D252" s="33"/>
      <c r="E252" s="33"/>
      <c r="F252" s="34"/>
    </row>
    <row r="253" spans="2:12" x14ac:dyDescent="0.25">
      <c r="B253" s="31" t="s">
        <v>8</v>
      </c>
      <c r="C253" s="71" t="s">
        <v>52</v>
      </c>
      <c r="D253" s="72"/>
      <c r="E253" s="72"/>
      <c r="F253" s="73"/>
    </row>
    <row r="254" spans="2:12" ht="15.75" thickBot="1" x14ac:dyDescent="0.3">
      <c r="B254" s="35">
        <v>1</v>
      </c>
      <c r="C254" s="43" t="s">
        <v>53</v>
      </c>
      <c r="D254" s="74">
        <f>[1]Actuals!D254</f>
        <v>0</v>
      </c>
      <c r="E254" s="74">
        <f>[1]Actuals!G254</f>
        <v>0</v>
      </c>
      <c r="F254" s="75">
        <f>[1]Actuals!J254</f>
        <v>0</v>
      </c>
      <c r="I254" s="48"/>
      <c r="J254" s="42"/>
    </row>
    <row r="255" spans="2:12" ht="15.75" thickBot="1" x14ac:dyDescent="0.3">
      <c r="B255" s="35"/>
      <c r="C255" s="44" t="s">
        <v>16</v>
      </c>
      <c r="D255" s="45">
        <f>SUM(D254:D254)</f>
        <v>0</v>
      </c>
      <c r="E255" s="45">
        <f>SUM(E254:E254)</f>
        <v>0</v>
      </c>
      <c r="F255" s="46">
        <f>SUM(F254:F254)</f>
        <v>0</v>
      </c>
      <c r="I255" s="48"/>
      <c r="J255" s="42"/>
    </row>
    <row r="256" spans="2:12" x14ac:dyDescent="0.25">
      <c r="B256" s="31" t="s">
        <v>54</v>
      </c>
      <c r="C256" s="32" t="s">
        <v>55</v>
      </c>
      <c r="D256" s="33"/>
      <c r="E256" s="33"/>
      <c r="F256" s="34"/>
    </row>
    <row r="257" spans="2:10" x14ac:dyDescent="0.25">
      <c r="B257" s="31" t="s">
        <v>8</v>
      </c>
      <c r="C257" s="77" t="s">
        <v>56</v>
      </c>
      <c r="D257" s="69"/>
      <c r="E257" s="69"/>
      <c r="F257" s="70"/>
    </row>
    <row r="258" spans="2:10" x14ac:dyDescent="0.25">
      <c r="B258" s="35">
        <v>1</v>
      </c>
      <c r="C258" s="36" t="s">
        <v>57</v>
      </c>
      <c r="D258" s="38">
        <f>[1]Actuals!D258</f>
        <v>0</v>
      </c>
      <c r="E258" s="38">
        <f>[1]Actuals!G258</f>
        <v>0</v>
      </c>
      <c r="F258" s="61">
        <f>[1]Actuals!J258</f>
        <v>0</v>
      </c>
    </row>
    <row r="259" spans="2:10" x14ac:dyDescent="0.25">
      <c r="B259" s="35">
        <v>2</v>
      </c>
      <c r="C259" s="36" t="s">
        <v>58</v>
      </c>
      <c r="D259" s="38">
        <f>[1]Actuals!D259</f>
        <v>0</v>
      </c>
      <c r="E259" s="38">
        <f>[1]Actuals!G259</f>
        <v>0</v>
      </c>
      <c r="F259" s="61">
        <f>[1]Actuals!J259</f>
        <v>10000</v>
      </c>
    </row>
    <row r="260" spans="2:10" x14ac:dyDescent="0.25">
      <c r="B260" s="35">
        <v>3</v>
      </c>
      <c r="C260" s="36" t="s">
        <v>59</v>
      </c>
      <c r="D260" s="38">
        <f>[1]Actuals!D260</f>
        <v>70000</v>
      </c>
      <c r="E260" s="38">
        <f>[1]Actuals!G260</f>
        <v>91259</v>
      </c>
      <c r="F260" s="61">
        <f>[1]Actuals!J260</f>
        <v>150000</v>
      </c>
      <c r="G260" s="49"/>
      <c r="H260" s="49"/>
      <c r="I260" s="50"/>
      <c r="J260" s="83"/>
    </row>
    <row r="261" spans="2:10" x14ac:dyDescent="0.25">
      <c r="B261" s="35">
        <v>4</v>
      </c>
      <c r="C261" s="36" t="s">
        <v>60</v>
      </c>
      <c r="D261" s="38">
        <f>[1]Actuals!D261</f>
        <v>25000</v>
      </c>
      <c r="E261" s="38">
        <f>[1]Actuals!G261</f>
        <v>5000</v>
      </c>
      <c r="F261" s="61">
        <f>[1]Actuals!J261</f>
        <v>100000</v>
      </c>
    </row>
    <row r="262" spans="2:10" ht="15.75" thickBot="1" x14ac:dyDescent="0.3">
      <c r="B262" s="35">
        <v>5</v>
      </c>
      <c r="C262" s="43" t="s">
        <v>61</v>
      </c>
      <c r="D262" s="38">
        <f>[1]Actuals!D262</f>
        <v>0</v>
      </c>
      <c r="E262" s="38">
        <f>[1]Actuals!G262</f>
        <v>0</v>
      </c>
      <c r="F262" s="61">
        <f>[1]Actuals!J262</f>
        <v>0</v>
      </c>
    </row>
    <row r="263" spans="2:10" ht="15.75" thickBot="1" x14ac:dyDescent="0.3">
      <c r="B263" s="85"/>
      <c r="C263" s="44" t="s">
        <v>62</v>
      </c>
      <c r="D263" s="45">
        <f>SUM(D258:D262)</f>
        <v>95000</v>
      </c>
      <c r="E263" s="45">
        <f>SUM(E258:E262)</f>
        <v>96259</v>
      </c>
      <c r="F263" s="46">
        <f>SUM(F258:F262)</f>
        <v>260000</v>
      </c>
      <c r="I263" s="48"/>
      <c r="J263" s="42"/>
    </row>
    <row r="264" spans="2:10" x14ac:dyDescent="0.25">
      <c r="B264" s="86"/>
      <c r="C264" s="87"/>
      <c r="D264" s="88"/>
      <c r="E264" s="88"/>
      <c r="F264" s="88"/>
    </row>
    <row r="265" spans="2:10" ht="15.75" thickBot="1" x14ac:dyDescent="0.3">
      <c r="B265" s="86"/>
      <c r="C265" s="87"/>
      <c r="D265" s="88"/>
      <c r="E265" s="88"/>
      <c r="F265" s="88"/>
    </row>
    <row r="266" spans="2:10" ht="14.25" customHeight="1" x14ac:dyDescent="0.2">
      <c r="B266" s="90" t="s">
        <v>0</v>
      </c>
      <c r="C266" s="91" t="s">
        <v>105</v>
      </c>
      <c r="D266" s="11">
        <v>10</v>
      </c>
      <c r="E266" s="12" t="str">
        <f>$E$2</f>
        <v>PAKISTAN TOBACCO BOARD                                          BUDGET ESTIMATES,  2024-25</v>
      </c>
      <c r="F266" s="13"/>
    </row>
    <row r="267" spans="2:10" ht="12.75" customHeight="1" x14ac:dyDescent="0.2">
      <c r="B267" s="92"/>
      <c r="C267" s="93"/>
      <c r="D267" s="17"/>
      <c r="E267" s="18"/>
      <c r="F267" s="19"/>
    </row>
    <row r="268" spans="2:10" ht="30.75" thickBot="1" x14ac:dyDescent="0.25">
      <c r="B268" s="20"/>
      <c r="C268" s="21"/>
      <c r="D268" s="22" t="str">
        <f>$D$4</f>
        <v>Budget Estimates                                             2023-24</v>
      </c>
      <c r="E268" s="23" t="str">
        <f>$E$4</f>
        <v>Revised Estimates
 2023-24</v>
      </c>
      <c r="F268" s="24" t="str">
        <f>$F$4</f>
        <v>Proposed Budget 
2024-2025</v>
      </c>
    </row>
    <row r="269" spans="2:10" x14ac:dyDescent="0.25">
      <c r="B269" s="31" t="s">
        <v>14</v>
      </c>
      <c r="C269" s="77" t="s">
        <v>64</v>
      </c>
      <c r="D269" s="69"/>
      <c r="E269" s="69"/>
      <c r="F269" s="70"/>
    </row>
    <row r="270" spans="2:10" x14ac:dyDescent="0.25">
      <c r="B270" s="35">
        <v>1</v>
      </c>
      <c r="C270" s="36" t="s">
        <v>65</v>
      </c>
      <c r="D270" s="38">
        <f>[1]Actuals!D265</f>
        <v>70000</v>
      </c>
      <c r="E270" s="38">
        <f>[1]Actuals!G265</f>
        <v>70000</v>
      </c>
      <c r="F270" s="61">
        <f>[1]Actuals!J265</f>
        <v>200000</v>
      </c>
    </row>
    <row r="271" spans="2:10" ht="15.75" thickBot="1" x14ac:dyDescent="0.3">
      <c r="B271" s="35">
        <v>2</v>
      </c>
      <c r="C271" s="43" t="s">
        <v>66</v>
      </c>
      <c r="D271" s="38">
        <f>[1]Actuals!D266</f>
        <v>0</v>
      </c>
      <c r="E271" s="38">
        <f>[1]Actuals!G266</f>
        <v>0</v>
      </c>
      <c r="F271" s="61">
        <f>[1]Actuals!J266</f>
        <v>0</v>
      </c>
    </row>
    <row r="272" spans="2:10" ht="15.75" thickBot="1" x14ac:dyDescent="0.3">
      <c r="B272" s="35"/>
      <c r="C272" s="44" t="s">
        <v>62</v>
      </c>
      <c r="D272" s="45">
        <f>SUM(D270:D271)</f>
        <v>70000</v>
      </c>
      <c r="E272" s="45">
        <f>SUM(E270:E271)</f>
        <v>70000</v>
      </c>
      <c r="F272" s="46">
        <f>SUM(F270:F271)</f>
        <v>200000</v>
      </c>
      <c r="I272" s="48"/>
      <c r="J272" s="42"/>
    </row>
    <row r="273" spans="2:11" x14ac:dyDescent="0.25">
      <c r="B273" s="31" t="s">
        <v>17</v>
      </c>
      <c r="C273" s="77" t="s">
        <v>67</v>
      </c>
      <c r="D273" s="69"/>
      <c r="E273" s="69"/>
      <c r="F273" s="70"/>
    </row>
    <row r="274" spans="2:11" x14ac:dyDescent="0.25">
      <c r="B274" s="35">
        <v>1</v>
      </c>
      <c r="C274" s="36" t="s">
        <v>68</v>
      </c>
      <c r="D274" s="38">
        <f>[1]Actuals!D269</f>
        <v>0</v>
      </c>
      <c r="E274" s="38">
        <f>[1]Actuals!G269</f>
        <v>0</v>
      </c>
      <c r="F274" s="61">
        <f>[1]Actuals!J269</f>
        <v>0</v>
      </c>
    </row>
    <row r="275" spans="2:11" ht="15.75" thickBot="1" x14ac:dyDescent="0.3">
      <c r="B275" s="35">
        <v>2</v>
      </c>
      <c r="C275" s="43" t="s">
        <v>69</v>
      </c>
      <c r="D275" s="38">
        <f>[1]Actuals!D270</f>
        <v>60000</v>
      </c>
      <c r="E275" s="38">
        <f>[1]Actuals!G270</f>
        <v>60000</v>
      </c>
      <c r="F275" s="61">
        <f>[1]Actuals!J270</f>
        <v>100000</v>
      </c>
    </row>
    <row r="276" spans="2:11" ht="15.75" thickBot="1" x14ac:dyDescent="0.3">
      <c r="B276" s="31"/>
      <c r="C276" s="113" t="s">
        <v>70</v>
      </c>
      <c r="D276" s="114">
        <f>SUM(D274:D275)</f>
        <v>60000</v>
      </c>
      <c r="E276" s="114">
        <f>SUM(E274:E275)</f>
        <v>60000</v>
      </c>
      <c r="F276" s="115">
        <f>SUM(F274:F275)</f>
        <v>100000</v>
      </c>
      <c r="I276" s="48"/>
      <c r="J276" s="42"/>
    </row>
    <row r="277" spans="2:11" x14ac:dyDescent="0.25">
      <c r="B277" s="31" t="s">
        <v>71</v>
      </c>
      <c r="C277" s="55" t="s">
        <v>72</v>
      </c>
      <c r="D277" s="56"/>
      <c r="E277" s="56"/>
      <c r="F277" s="57"/>
    </row>
    <row r="278" spans="2:11" x14ac:dyDescent="0.25">
      <c r="B278" s="35">
        <v>1</v>
      </c>
      <c r="C278" s="36" t="s">
        <v>73</v>
      </c>
      <c r="D278" s="38">
        <f>[1]Actuals!D278</f>
        <v>0</v>
      </c>
      <c r="E278" s="38">
        <f>[1]Actuals!G278</f>
        <v>0</v>
      </c>
      <c r="F278" s="61">
        <f>[1]Actuals!J278</f>
        <v>0</v>
      </c>
    </row>
    <row r="279" spans="2:11" x14ac:dyDescent="0.25">
      <c r="B279" s="35">
        <f>B278+1</f>
        <v>2</v>
      </c>
      <c r="C279" s="36" t="s">
        <v>74</v>
      </c>
      <c r="D279" s="38">
        <f>[1]Actuals!D279</f>
        <v>26500</v>
      </c>
      <c r="E279" s="38">
        <f>[1]Actuals!G279</f>
        <v>31130</v>
      </c>
      <c r="F279" s="61">
        <f>[1]Actuals!J279</f>
        <v>50000</v>
      </c>
      <c r="J279" s="62"/>
    </row>
    <row r="280" spans="2:11" x14ac:dyDescent="0.25">
      <c r="B280" s="35">
        <f t="shared" ref="B280:B290" si="5">B279+1</f>
        <v>3</v>
      </c>
      <c r="C280" s="36" t="s">
        <v>75</v>
      </c>
      <c r="D280" s="38">
        <f>[1]Actuals!D280</f>
        <v>40000</v>
      </c>
      <c r="E280" s="38">
        <f>[1]Actuals!G280</f>
        <v>40000</v>
      </c>
      <c r="F280" s="61">
        <f>[1]Actuals!J280</f>
        <v>50000</v>
      </c>
      <c r="J280" s="62"/>
    </row>
    <row r="281" spans="2:11" x14ac:dyDescent="0.25">
      <c r="B281" s="35">
        <f t="shared" si="5"/>
        <v>4</v>
      </c>
      <c r="C281" s="36" t="s">
        <v>76</v>
      </c>
      <c r="D281" s="38">
        <f>[1]Actuals!D281</f>
        <v>0</v>
      </c>
      <c r="E281" s="38">
        <f>[1]Actuals!G281</f>
        <v>0</v>
      </c>
      <c r="F281" s="61">
        <f>[1]Actuals!J281</f>
        <v>0</v>
      </c>
    </row>
    <row r="282" spans="2:11" x14ac:dyDescent="0.25">
      <c r="B282" s="35">
        <f t="shared" si="5"/>
        <v>5</v>
      </c>
      <c r="C282" s="36" t="s">
        <v>77</v>
      </c>
      <c r="D282" s="38">
        <f>[1]Actuals!D282</f>
        <v>0</v>
      </c>
      <c r="E282" s="38">
        <f>[1]Actuals!G282</f>
        <v>0</v>
      </c>
      <c r="F282" s="61">
        <f>[1]Actuals!J282</f>
        <v>0</v>
      </c>
    </row>
    <row r="283" spans="2:11" x14ac:dyDescent="0.25">
      <c r="B283" s="35">
        <f t="shared" si="5"/>
        <v>6</v>
      </c>
      <c r="C283" s="36" t="s">
        <v>78</v>
      </c>
      <c r="D283" s="38">
        <f>[1]Actuals!D283</f>
        <v>0</v>
      </c>
      <c r="E283" s="38">
        <f>[1]Actuals!G283</f>
        <v>0</v>
      </c>
      <c r="F283" s="61">
        <f>[1]Actuals!J283</f>
        <v>0</v>
      </c>
    </row>
    <row r="284" spans="2:11" x14ac:dyDescent="0.25">
      <c r="B284" s="35">
        <v>7</v>
      </c>
      <c r="C284" s="95" t="s">
        <v>79</v>
      </c>
      <c r="D284" s="38">
        <f>[1]Actuals!D284</f>
        <v>0</v>
      </c>
      <c r="E284" s="38">
        <f>[1]Actuals!G284</f>
        <v>0</v>
      </c>
      <c r="F284" s="61">
        <f>[1]Actuals!J284</f>
        <v>0</v>
      </c>
    </row>
    <row r="285" spans="2:11" x14ac:dyDescent="0.25">
      <c r="B285" s="35">
        <v>8</v>
      </c>
      <c r="C285" s="36" t="s">
        <v>80</v>
      </c>
      <c r="D285" s="38">
        <f>[1]Actuals!D285</f>
        <v>0</v>
      </c>
      <c r="E285" s="38">
        <f>[1]Actuals!G285</f>
        <v>0</v>
      </c>
      <c r="F285" s="61">
        <f>[1]Actuals!J285</f>
        <v>0</v>
      </c>
    </row>
    <row r="286" spans="2:11" x14ac:dyDescent="0.25">
      <c r="B286" s="35">
        <f>B285+1</f>
        <v>9</v>
      </c>
      <c r="C286" s="36" t="s">
        <v>81</v>
      </c>
      <c r="D286" s="38">
        <f>[1]Actuals!D286</f>
        <v>0</v>
      </c>
      <c r="E286" s="38">
        <f>[1]Actuals!G286</f>
        <v>0</v>
      </c>
      <c r="F286" s="61">
        <f>[1]Actuals!J286</f>
        <v>0</v>
      </c>
    </row>
    <row r="287" spans="2:11" x14ac:dyDescent="0.25">
      <c r="B287" s="35">
        <f t="shared" si="5"/>
        <v>10</v>
      </c>
      <c r="C287" s="36" t="s">
        <v>82</v>
      </c>
      <c r="D287" s="38">
        <f>[1]Actuals!D287</f>
        <v>0</v>
      </c>
      <c r="E287" s="38">
        <f>[1]Actuals!G287</f>
        <v>0</v>
      </c>
      <c r="F287" s="61">
        <f>[1]Actuals!J287</f>
        <v>0</v>
      </c>
      <c r="K287" s="1"/>
    </row>
    <row r="288" spans="2:11" x14ac:dyDescent="0.25">
      <c r="B288" s="35">
        <f t="shared" si="5"/>
        <v>11</v>
      </c>
      <c r="C288" s="36" t="s">
        <v>83</v>
      </c>
      <c r="D288" s="38">
        <f>[1]Actuals!D288</f>
        <v>0</v>
      </c>
      <c r="E288" s="38">
        <f>[1]Actuals!G288</f>
        <v>0</v>
      </c>
      <c r="F288" s="61">
        <f>[1]Actuals!J288</f>
        <v>0</v>
      </c>
    </row>
    <row r="289" spans="2:10" x14ac:dyDescent="0.25">
      <c r="B289" s="35">
        <f t="shared" si="5"/>
        <v>12</v>
      </c>
      <c r="C289" s="36" t="s">
        <v>84</v>
      </c>
      <c r="D289" s="38">
        <f>[1]Actuals!D289</f>
        <v>0</v>
      </c>
      <c r="E289" s="38">
        <f>[1]Actuals!G289</f>
        <v>0</v>
      </c>
      <c r="F289" s="61">
        <f>[1]Actuals!J289</f>
        <v>0</v>
      </c>
    </row>
    <row r="290" spans="2:10" x14ac:dyDescent="0.25">
      <c r="B290" s="35">
        <f t="shared" si="5"/>
        <v>13</v>
      </c>
      <c r="C290" s="36" t="s">
        <v>85</v>
      </c>
      <c r="D290" s="38">
        <f>[1]Actuals!D290</f>
        <v>500000</v>
      </c>
      <c r="E290" s="38">
        <f>[1]Actuals!G290</f>
        <v>500000</v>
      </c>
      <c r="F290" s="61">
        <f>[1]Actuals!J290</f>
        <v>500000</v>
      </c>
    </row>
    <row r="291" spans="2:10" ht="15.75" thickBot="1" x14ac:dyDescent="0.3">
      <c r="B291" s="35">
        <v>14</v>
      </c>
      <c r="C291" s="53" t="s">
        <v>86</v>
      </c>
      <c r="D291" s="97">
        <f>[1]Actuals!D291</f>
        <v>20000</v>
      </c>
      <c r="E291" s="97">
        <f>[1]Actuals!G291</f>
        <v>5000</v>
      </c>
      <c r="F291" s="98">
        <f>[1]Actuals!J291</f>
        <v>30000</v>
      </c>
    </row>
    <row r="292" spans="2:10" ht="15.75" thickBot="1" x14ac:dyDescent="0.3">
      <c r="B292" s="31"/>
      <c r="C292" s="44" t="s">
        <v>70</v>
      </c>
      <c r="D292" s="45">
        <f>SUM(D278:D291)</f>
        <v>586500</v>
      </c>
      <c r="E292" s="45">
        <f>SUM(E278:E291)</f>
        <v>576130</v>
      </c>
      <c r="F292" s="46">
        <f>SUM(F278:F291)</f>
        <v>630000</v>
      </c>
      <c r="I292" s="48"/>
      <c r="J292" s="42"/>
    </row>
    <row r="293" spans="2:10" ht="15.75" thickBot="1" x14ac:dyDescent="0.3">
      <c r="B293" s="35"/>
      <c r="C293" s="44" t="s">
        <v>87</v>
      </c>
      <c r="D293" s="45">
        <f>D292+D276+D272+D263</f>
        <v>811500</v>
      </c>
      <c r="E293" s="45">
        <f>E292+E276+E272+E263</f>
        <v>802389</v>
      </c>
      <c r="F293" s="46">
        <f>F292+F276+F272+F263</f>
        <v>1190000</v>
      </c>
      <c r="I293" s="48"/>
      <c r="J293" s="42"/>
    </row>
    <row r="294" spans="2:10" x14ac:dyDescent="0.25">
      <c r="B294" s="31" t="s">
        <v>88</v>
      </c>
      <c r="C294" s="77" t="s">
        <v>89</v>
      </c>
      <c r="D294" s="69"/>
      <c r="E294" s="69"/>
      <c r="F294" s="70"/>
    </row>
    <row r="295" spans="2:10" x14ac:dyDescent="0.25">
      <c r="B295" s="35">
        <v>1</v>
      </c>
      <c r="C295" s="36" t="s">
        <v>57</v>
      </c>
      <c r="D295" s="38">
        <f>[1]Actuals!D295</f>
        <v>150000</v>
      </c>
      <c r="E295" s="38">
        <f>[1]Actuals!G295</f>
        <v>0</v>
      </c>
      <c r="F295" s="61">
        <f>[1]Actuals!J295</f>
        <v>200000</v>
      </c>
    </row>
    <row r="296" spans="2:10" x14ac:dyDescent="0.25">
      <c r="B296" s="35">
        <v>2</v>
      </c>
      <c r="C296" s="36" t="s">
        <v>58</v>
      </c>
      <c r="D296" s="38">
        <f>[1]Actuals!D296</f>
        <v>0</v>
      </c>
      <c r="E296" s="38">
        <f>[1]Actuals!G296</f>
        <v>0</v>
      </c>
      <c r="F296" s="61">
        <f>[1]Actuals!J296</f>
        <v>0</v>
      </c>
    </row>
    <row r="297" spans="2:10" x14ac:dyDescent="0.25">
      <c r="B297" s="35">
        <v>3</v>
      </c>
      <c r="C297" s="36" t="s">
        <v>90</v>
      </c>
      <c r="D297" s="38">
        <f>[1]Actuals!D297</f>
        <v>500000</v>
      </c>
      <c r="E297" s="38">
        <f>[1]Actuals!G297</f>
        <v>23625</v>
      </c>
      <c r="F297" s="61">
        <f>[1]Actuals!J297</f>
        <v>500000</v>
      </c>
    </row>
    <row r="298" spans="2:10" x14ac:dyDescent="0.25">
      <c r="B298" s="35">
        <v>4</v>
      </c>
      <c r="C298" s="36" t="s">
        <v>60</v>
      </c>
      <c r="D298" s="38">
        <f>[1]Actuals!D298</f>
        <v>50000</v>
      </c>
      <c r="E298" s="38">
        <f>[1]Actuals!G298</f>
        <v>0</v>
      </c>
      <c r="F298" s="61">
        <f>[1]Actuals!J298</f>
        <v>50000</v>
      </c>
    </row>
    <row r="299" spans="2:10" ht="15.75" thickBot="1" x14ac:dyDescent="0.3">
      <c r="B299" s="35">
        <v>5</v>
      </c>
      <c r="C299" s="43" t="s">
        <v>61</v>
      </c>
      <c r="D299" s="38">
        <f>[1]Actuals!D299</f>
        <v>0</v>
      </c>
      <c r="E299" s="38">
        <f>[1]Actuals!G299</f>
        <v>0</v>
      </c>
      <c r="F299" s="61">
        <f>[1]Actuals!J299</f>
        <v>0</v>
      </c>
    </row>
    <row r="300" spans="2:10" ht="15.75" thickBot="1" x14ac:dyDescent="0.3">
      <c r="B300" s="31"/>
      <c r="C300" s="44" t="s">
        <v>70</v>
      </c>
      <c r="D300" s="45">
        <f>SUM(D295:D299)</f>
        <v>700000</v>
      </c>
      <c r="E300" s="45">
        <f>SUM(E295:E299)</f>
        <v>23625</v>
      </c>
      <c r="F300" s="46">
        <f>SUM(F295:F299)</f>
        <v>750000</v>
      </c>
      <c r="I300" s="48"/>
      <c r="J300" s="42"/>
    </row>
    <row r="301" spans="2:10" ht="15.75" thickBot="1" x14ac:dyDescent="0.3">
      <c r="B301" s="85"/>
      <c r="C301" s="44" t="s">
        <v>106</v>
      </c>
      <c r="D301" s="45">
        <f>D300+D293+D255+D242+D251</f>
        <v>28204970.333333336</v>
      </c>
      <c r="E301" s="45">
        <f>E300+E293+E255+E242+E251</f>
        <v>23630110.666666668</v>
      </c>
      <c r="F301" s="46">
        <f>F300+F293+F255+F242+F251</f>
        <v>38961827.333333336</v>
      </c>
      <c r="I301" s="48"/>
      <c r="J301" s="42"/>
    </row>
    <row r="302" spans="2:10" x14ac:dyDescent="0.25">
      <c r="B302" s="2"/>
      <c r="C302" s="3" t="s">
        <v>12</v>
      </c>
      <c r="D302" s="100"/>
      <c r="E302" s="100"/>
      <c r="F302" s="101"/>
    </row>
    <row r="304" spans="2:10" ht="15.75" thickBot="1" x14ac:dyDescent="0.3">
      <c r="B304" s="2"/>
      <c r="C304" s="3"/>
      <c r="D304" s="4"/>
      <c r="E304" s="5"/>
      <c r="F304" s="5"/>
    </row>
    <row r="305" spans="2:11" ht="14.25" customHeight="1" x14ac:dyDescent="0.2">
      <c r="B305" s="90" t="s">
        <v>0</v>
      </c>
      <c r="C305" s="91" t="s">
        <v>107</v>
      </c>
      <c r="D305" s="11">
        <v>13</v>
      </c>
      <c r="E305" s="12" t="str">
        <f>$E$2</f>
        <v>PAKISTAN TOBACCO BOARD                                          BUDGET ESTIMATES,  2024-25</v>
      </c>
      <c r="F305" s="13"/>
    </row>
    <row r="306" spans="2:11" ht="12.75" customHeight="1" x14ac:dyDescent="0.2">
      <c r="B306" s="92"/>
      <c r="C306" s="93"/>
      <c r="D306" s="17"/>
      <c r="E306" s="18"/>
      <c r="F306" s="19"/>
    </row>
    <row r="307" spans="2:11" ht="30.75" thickBot="1" x14ac:dyDescent="0.25">
      <c r="B307" s="20"/>
      <c r="C307" s="21"/>
      <c r="D307" s="22" t="str">
        <f>$D$4</f>
        <v>Budget Estimates                                             2023-24</v>
      </c>
      <c r="E307" s="23" t="str">
        <f>$E$4</f>
        <v>Revised Estimates
 2023-24</v>
      </c>
      <c r="F307" s="24" t="str">
        <f>$F$4</f>
        <v>Proposed Budget 
2024-2025</v>
      </c>
    </row>
    <row r="308" spans="2:11" x14ac:dyDescent="0.25">
      <c r="B308" s="31" t="s">
        <v>6</v>
      </c>
      <c r="C308" s="32" t="s">
        <v>7</v>
      </c>
      <c r="D308" s="33"/>
      <c r="E308" s="33"/>
      <c r="F308" s="34"/>
    </row>
    <row r="309" spans="2:11" x14ac:dyDescent="0.25">
      <c r="B309" s="31" t="s">
        <v>8</v>
      </c>
      <c r="C309" s="102" t="s">
        <v>9</v>
      </c>
      <c r="D309" s="103"/>
      <c r="E309" s="103"/>
      <c r="F309" s="104"/>
    </row>
    <row r="310" spans="2:11" x14ac:dyDescent="0.25">
      <c r="B310" s="35">
        <v>1</v>
      </c>
      <c r="C310" s="36" t="s">
        <v>10</v>
      </c>
      <c r="D310" s="37">
        <f>[1]Actuals!D311</f>
        <v>7603770</v>
      </c>
      <c r="E310" s="38">
        <f>[1]Actuals!G311</f>
        <v>11237240</v>
      </c>
      <c r="F310" s="39">
        <f>[1]Actuals!J311</f>
        <v>7534090</v>
      </c>
    </row>
    <row r="311" spans="2:11" ht="15.75" thickBot="1" x14ac:dyDescent="0.3">
      <c r="B311" s="35">
        <v>2</v>
      </c>
      <c r="C311" s="43" t="s">
        <v>11</v>
      </c>
      <c r="D311" s="37">
        <f>[1]Actuals!D312</f>
        <v>5400</v>
      </c>
      <c r="E311" s="38">
        <f>[1]Actuals!G312</f>
        <v>5400</v>
      </c>
      <c r="F311" s="39">
        <f>[1]Actuals!J312</f>
        <v>3600</v>
      </c>
    </row>
    <row r="312" spans="2:11" ht="15.75" thickBot="1" x14ac:dyDescent="0.3">
      <c r="B312" s="35" t="s">
        <v>12</v>
      </c>
      <c r="C312" s="44" t="s">
        <v>13</v>
      </c>
      <c r="D312" s="45">
        <f>SUM(D310:D311)</f>
        <v>7609170</v>
      </c>
      <c r="E312" s="45">
        <f>SUM(E310:E311)</f>
        <v>11242640</v>
      </c>
      <c r="F312" s="46">
        <f>SUM(F310:F311)</f>
        <v>7537690</v>
      </c>
      <c r="I312" s="48"/>
      <c r="J312" s="42"/>
    </row>
    <row r="313" spans="2:11" x14ac:dyDescent="0.25">
      <c r="B313" s="31" t="s">
        <v>14</v>
      </c>
      <c r="C313" s="77" t="s">
        <v>15</v>
      </c>
      <c r="D313" s="69"/>
      <c r="E313" s="69"/>
      <c r="F313" s="70"/>
    </row>
    <row r="314" spans="2:11" ht="15.75" thickBot="1" x14ac:dyDescent="0.3">
      <c r="B314" s="35">
        <v>1</v>
      </c>
      <c r="C314" s="36" t="s">
        <v>10</v>
      </c>
      <c r="D314" s="37">
        <f>[1]Actuals!D315</f>
        <v>2154870</v>
      </c>
      <c r="E314" s="38">
        <f>[1]Actuals!G315</f>
        <v>2185704</v>
      </c>
      <c r="F314" s="39">
        <f>[1]Actuals!J315</f>
        <v>2425180</v>
      </c>
    </row>
    <row r="315" spans="2:11" ht="15.75" thickBot="1" x14ac:dyDescent="0.3">
      <c r="B315" s="35"/>
      <c r="C315" s="44" t="s">
        <v>16</v>
      </c>
      <c r="D315" s="45">
        <f>SUM(D314:D314)</f>
        <v>2154870</v>
      </c>
      <c r="E315" s="45">
        <f>SUM(E314:E314)</f>
        <v>2185704</v>
      </c>
      <c r="F315" s="46">
        <f>SUM(F314:F314)</f>
        <v>2425180</v>
      </c>
      <c r="I315" s="48"/>
      <c r="J315" s="42"/>
    </row>
    <row r="316" spans="2:11" x14ac:dyDescent="0.25">
      <c r="B316" s="31" t="s">
        <v>17</v>
      </c>
      <c r="C316" s="105" t="s">
        <v>18</v>
      </c>
      <c r="D316" s="106"/>
      <c r="E316" s="106"/>
      <c r="F316" s="107"/>
    </row>
    <row r="317" spans="2:11" x14ac:dyDescent="0.25">
      <c r="B317" s="35">
        <v>1</v>
      </c>
      <c r="C317" s="36" t="s">
        <v>19</v>
      </c>
      <c r="D317" s="37">
        <f>[1]Actuals!D318</f>
        <v>4445370</v>
      </c>
      <c r="E317" s="38">
        <f>[1]Actuals!G318</f>
        <v>3987325.3333333335</v>
      </c>
      <c r="F317" s="39">
        <f>[1]Actuals!J318</f>
        <v>5087556</v>
      </c>
    </row>
    <row r="318" spans="2:11" x14ac:dyDescent="0.25">
      <c r="B318" s="35">
        <v>2</v>
      </c>
      <c r="C318" s="36" t="s">
        <v>20</v>
      </c>
      <c r="D318" s="37">
        <f>[1]Actuals!D319</f>
        <v>3258576</v>
      </c>
      <c r="E318" s="38">
        <f>[1]Actuals!G319</f>
        <v>3006776</v>
      </c>
      <c r="F318" s="39">
        <f>[1]Actuals!J319</f>
        <v>5975562</v>
      </c>
    </row>
    <row r="319" spans="2:11" x14ac:dyDescent="0.25">
      <c r="B319" s="35">
        <v>3</v>
      </c>
      <c r="C319" s="36" t="s">
        <v>21</v>
      </c>
      <c r="D319" s="37">
        <f>[1]Actuals!D320</f>
        <v>0</v>
      </c>
      <c r="E319" s="38">
        <f>[1]Actuals!G320</f>
        <v>0</v>
      </c>
      <c r="F319" s="39">
        <f>[1]Actuals!J320</f>
        <v>0</v>
      </c>
      <c r="G319" s="40"/>
      <c r="H319" s="40"/>
      <c r="I319" s="41"/>
      <c r="K319" s="51"/>
    </row>
    <row r="320" spans="2:11" x14ac:dyDescent="0.25">
      <c r="B320" s="35">
        <v>4</v>
      </c>
      <c r="C320" s="36" t="s">
        <v>22</v>
      </c>
      <c r="D320" s="37">
        <f>[1]Actuals!D321</f>
        <v>14400</v>
      </c>
      <c r="E320" s="38">
        <f>[1]Actuals!G321</f>
        <v>14400</v>
      </c>
      <c r="F320" s="39">
        <f>[1]Actuals!J321</f>
        <v>12600</v>
      </c>
    </row>
    <row r="321" spans="2:10" x14ac:dyDescent="0.25">
      <c r="B321" s="35">
        <v>5</v>
      </c>
      <c r="C321" s="36" t="s">
        <v>23</v>
      </c>
      <c r="D321" s="37">
        <f>[1]Actuals!D322</f>
        <v>1626440</v>
      </c>
      <c r="E321" s="38">
        <f>[1]Actuals!G322</f>
        <v>663250</v>
      </c>
      <c r="F321" s="39">
        <f>[1]Actuals!J322</f>
        <v>1659878.3333333333</v>
      </c>
      <c r="J321" s="30"/>
    </row>
    <row r="322" spans="2:10" x14ac:dyDescent="0.25">
      <c r="B322" s="35">
        <v>6</v>
      </c>
      <c r="C322" s="36" t="s">
        <v>24</v>
      </c>
      <c r="D322" s="37">
        <f>[1]Actuals!D323</f>
        <v>434820</v>
      </c>
      <c r="E322" s="38">
        <f>[1]Actuals!G323</f>
        <v>232492</v>
      </c>
      <c r="F322" s="39">
        <f>[1]Actuals!J323</f>
        <v>272820</v>
      </c>
    </row>
    <row r="323" spans="2:10" x14ac:dyDescent="0.25">
      <c r="B323" s="35">
        <v>7</v>
      </c>
      <c r="C323" s="36" t="s">
        <v>25</v>
      </c>
      <c r="D323" s="37">
        <f>[1]Actuals!D324</f>
        <v>0</v>
      </c>
      <c r="E323" s="38">
        <f>[1]Actuals!G324</f>
        <v>0</v>
      </c>
      <c r="F323" s="39">
        <f>[1]Actuals!J324</f>
        <v>0</v>
      </c>
    </row>
    <row r="324" spans="2:10" x14ac:dyDescent="0.25">
      <c r="B324" s="35">
        <v>8</v>
      </c>
      <c r="C324" s="36" t="s">
        <v>26</v>
      </c>
      <c r="D324" s="37">
        <f>[1]Actuals!D325</f>
        <v>120000</v>
      </c>
      <c r="E324" s="38">
        <f>[1]Actuals!G325</f>
        <v>120000</v>
      </c>
      <c r="F324" s="39">
        <f>[1]Actuals!J325</f>
        <v>240000</v>
      </c>
    </row>
    <row r="325" spans="2:10" x14ac:dyDescent="0.25">
      <c r="B325" s="35">
        <v>9</v>
      </c>
      <c r="C325" s="36" t="s">
        <v>27</v>
      </c>
      <c r="D325" s="37">
        <f>[1]Actuals!D326</f>
        <v>0</v>
      </c>
      <c r="E325" s="38">
        <f>[1]Actuals!G326</f>
        <v>0</v>
      </c>
      <c r="F325" s="39">
        <f>[1]Actuals!J326</f>
        <v>0</v>
      </c>
    </row>
    <row r="326" spans="2:10" x14ac:dyDescent="0.25">
      <c r="B326" s="35">
        <v>10</v>
      </c>
      <c r="C326" s="36" t="s">
        <v>28</v>
      </c>
      <c r="D326" s="37">
        <f>[1]Actuals!D327</f>
        <v>0</v>
      </c>
      <c r="E326" s="38">
        <f>[1]Actuals!G327</f>
        <v>0</v>
      </c>
      <c r="F326" s="39">
        <f>[1]Actuals!J327</f>
        <v>0</v>
      </c>
    </row>
    <row r="327" spans="2:10" x14ac:dyDescent="0.25">
      <c r="B327" s="35">
        <v>11</v>
      </c>
      <c r="C327" s="36" t="s">
        <v>29</v>
      </c>
      <c r="D327" s="37">
        <f>[1]Actuals!D328</f>
        <v>0</v>
      </c>
      <c r="E327" s="38">
        <f>[1]Actuals!G328</f>
        <v>0</v>
      </c>
      <c r="F327" s="39">
        <f>[1]Actuals!J328</f>
        <v>0</v>
      </c>
    </row>
    <row r="328" spans="2:10" x14ac:dyDescent="0.25">
      <c r="B328" s="35">
        <v>12</v>
      </c>
      <c r="C328" s="36" t="s">
        <v>30</v>
      </c>
      <c r="D328" s="37">
        <f>[1]Actuals!D329</f>
        <v>0</v>
      </c>
      <c r="E328" s="38">
        <f>[1]Actuals!G329</f>
        <v>0</v>
      </c>
      <c r="F328" s="39">
        <f>[1]Actuals!J329</f>
        <v>0</v>
      </c>
    </row>
    <row r="329" spans="2:10" x14ac:dyDescent="0.25">
      <c r="B329" s="35">
        <v>13</v>
      </c>
      <c r="C329" s="36" t="s">
        <v>31</v>
      </c>
      <c r="D329" s="37">
        <f>[1]Actuals!D330</f>
        <v>0</v>
      </c>
      <c r="E329" s="38">
        <f>[1]Actuals!G330</f>
        <v>0</v>
      </c>
      <c r="F329" s="39">
        <f>[1]Actuals!J330</f>
        <v>0</v>
      </c>
    </row>
    <row r="330" spans="2:10" x14ac:dyDescent="0.25">
      <c r="B330" s="35">
        <v>14</v>
      </c>
      <c r="C330" s="36" t="s">
        <v>100</v>
      </c>
      <c r="D330" s="37">
        <f>[1]Actuals!D331</f>
        <v>0</v>
      </c>
      <c r="E330" s="38">
        <f>[1]Actuals!G331</f>
        <v>0</v>
      </c>
      <c r="F330" s="39">
        <f>[1]Actuals!J331</f>
        <v>0</v>
      </c>
    </row>
    <row r="331" spans="2:10" x14ac:dyDescent="0.25">
      <c r="B331" s="35">
        <v>15</v>
      </c>
      <c r="C331" s="36" t="s">
        <v>101</v>
      </c>
      <c r="D331" s="37">
        <f>[1]Actuals!D332</f>
        <v>0</v>
      </c>
      <c r="E331" s="38">
        <f>[1]Actuals!G332</f>
        <v>0</v>
      </c>
      <c r="F331" s="39">
        <f>[1]Actuals!J332</f>
        <v>0</v>
      </c>
    </row>
    <row r="332" spans="2:10" x14ac:dyDescent="0.25">
      <c r="B332" s="35">
        <v>16</v>
      </c>
      <c r="C332" s="36" t="s">
        <v>34</v>
      </c>
      <c r="D332" s="37">
        <f>[1]Actuals!D333</f>
        <v>1319244</v>
      </c>
      <c r="E332" s="38">
        <f>[1]Actuals!G333</f>
        <v>1144106.6666666665</v>
      </c>
      <c r="F332" s="39">
        <f>[1]Actuals!J333</f>
        <v>1443096</v>
      </c>
      <c r="G332" s="40"/>
      <c r="H332" s="40"/>
      <c r="I332" s="41"/>
    </row>
    <row r="333" spans="2:10" x14ac:dyDescent="0.25">
      <c r="B333" s="35">
        <v>17</v>
      </c>
      <c r="C333" s="36" t="s">
        <v>35</v>
      </c>
      <c r="D333" s="37">
        <f>[1]Actuals!D334</f>
        <v>821004</v>
      </c>
      <c r="E333" s="38">
        <f>[1]Actuals!G334</f>
        <v>716212</v>
      </c>
      <c r="F333" s="39">
        <f>[1]Actuals!J334</f>
        <v>900252</v>
      </c>
      <c r="G333" s="40"/>
      <c r="H333" s="40"/>
      <c r="I333" s="41"/>
    </row>
    <row r="334" spans="2:10" x14ac:dyDescent="0.25">
      <c r="B334" s="35">
        <v>18</v>
      </c>
      <c r="C334" s="36" t="s">
        <v>36</v>
      </c>
      <c r="D334" s="37">
        <f>[1]Actuals!D335</f>
        <v>821004</v>
      </c>
      <c r="E334" s="38">
        <f>[1]Actuals!G335</f>
        <v>716212</v>
      </c>
      <c r="F334" s="39">
        <f>[1]Actuals!J335</f>
        <v>900252</v>
      </c>
      <c r="G334" s="40"/>
      <c r="H334" s="40"/>
      <c r="I334" s="41"/>
    </row>
    <row r="335" spans="2:10" x14ac:dyDescent="0.25">
      <c r="B335" s="35">
        <v>19</v>
      </c>
      <c r="C335" s="36" t="s">
        <v>37</v>
      </c>
      <c r="D335" s="37">
        <f>[1]Actuals!D336</f>
        <v>3035335.5</v>
      </c>
      <c r="E335" s="38">
        <f>[1]Actuals!G336</f>
        <v>2497932</v>
      </c>
      <c r="F335" s="39">
        <f>[1]Actuals!J336</f>
        <v>3144301</v>
      </c>
      <c r="G335" s="40"/>
      <c r="H335" s="40"/>
      <c r="I335" s="41"/>
    </row>
    <row r="336" spans="2:10" x14ac:dyDescent="0.25">
      <c r="B336" s="35">
        <v>20</v>
      </c>
      <c r="C336" s="36" t="s">
        <v>38</v>
      </c>
      <c r="D336" s="37">
        <f>[1]Actuals!D337</f>
        <v>0</v>
      </c>
      <c r="E336" s="38">
        <f>[1]Actuals!G337</f>
        <v>0</v>
      </c>
      <c r="F336" s="39">
        <f>[1]Actuals!J337</f>
        <v>2113113</v>
      </c>
      <c r="G336" s="40"/>
      <c r="H336" s="40"/>
      <c r="I336" s="41"/>
    </row>
    <row r="337" spans="2:12" ht="15.75" thickBot="1" x14ac:dyDescent="0.3">
      <c r="B337" s="35">
        <v>21</v>
      </c>
      <c r="C337" s="53" t="s">
        <v>39</v>
      </c>
      <c r="D337" s="37">
        <f>[1]Actuals!D338</f>
        <v>0</v>
      </c>
      <c r="E337" s="38">
        <f>[1]Actuals!G338</f>
        <v>0</v>
      </c>
      <c r="F337" s="39">
        <f>[1]Actuals!J338</f>
        <v>0</v>
      </c>
    </row>
    <row r="338" spans="2:12" ht="15.75" thickBot="1" x14ac:dyDescent="0.3">
      <c r="B338" s="35"/>
      <c r="C338" s="44" t="s">
        <v>16</v>
      </c>
      <c r="D338" s="45">
        <f>SUM(D317:D337)</f>
        <v>15896193.5</v>
      </c>
      <c r="E338" s="45">
        <f>SUM(E317:E337)</f>
        <v>13098706</v>
      </c>
      <c r="F338" s="46">
        <f>SUM(F317:F337)</f>
        <v>21749430.333333336</v>
      </c>
      <c r="I338" s="48"/>
      <c r="J338" s="42"/>
    </row>
    <row r="339" spans="2:12" ht="15.75" thickBot="1" x14ac:dyDescent="0.3">
      <c r="B339" s="35"/>
      <c r="C339" s="44" t="s">
        <v>40</v>
      </c>
      <c r="D339" s="45">
        <f>D338+D315+D312</f>
        <v>25660233.5</v>
      </c>
      <c r="E339" s="45">
        <f>E338+E315+E312</f>
        <v>26527050</v>
      </c>
      <c r="F339" s="46">
        <f>F338+F315+F312</f>
        <v>31712300.333333336</v>
      </c>
      <c r="I339" s="48"/>
      <c r="J339" s="42"/>
    </row>
    <row r="340" spans="2:12" ht="15" customHeight="1" x14ac:dyDescent="0.25">
      <c r="B340" s="31" t="s">
        <v>41</v>
      </c>
      <c r="C340" s="55" t="s">
        <v>42</v>
      </c>
      <c r="D340" s="56"/>
      <c r="E340" s="56"/>
      <c r="F340" s="57"/>
      <c r="G340" s="47"/>
      <c r="H340" s="47"/>
      <c r="I340" s="48"/>
      <c r="J340" s="42"/>
    </row>
    <row r="341" spans="2:12" x14ac:dyDescent="0.25">
      <c r="B341" s="35">
        <v>1</v>
      </c>
      <c r="C341" s="58" t="s">
        <v>43</v>
      </c>
      <c r="D341" s="59">
        <f>[1]Actuals!D342</f>
        <v>50000</v>
      </c>
      <c r="E341" s="59">
        <f>[1]Actuals!G342</f>
        <v>50000</v>
      </c>
      <c r="F341" s="60">
        <f>[1]Actuals!J342</f>
        <v>60000</v>
      </c>
      <c r="G341" s="47"/>
      <c r="H341" s="47"/>
      <c r="I341" s="48"/>
      <c r="J341" s="42"/>
    </row>
    <row r="342" spans="2:12" x14ac:dyDescent="0.25">
      <c r="B342" s="35">
        <v>2</v>
      </c>
      <c r="C342" s="36" t="s">
        <v>44</v>
      </c>
      <c r="D342" s="38">
        <f>[1]Actuals!D343</f>
        <v>300000</v>
      </c>
      <c r="E342" s="38">
        <f>[1]Actuals!G343</f>
        <v>300000</v>
      </c>
      <c r="F342" s="61">
        <f>[1]Actuals!J343</f>
        <v>300000</v>
      </c>
      <c r="G342" s="64"/>
      <c r="H342" s="64"/>
      <c r="I342" s="48"/>
      <c r="J342" s="63"/>
    </row>
    <row r="343" spans="2:12" x14ac:dyDescent="0.25">
      <c r="B343" s="35">
        <v>3</v>
      </c>
      <c r="C343" s="36" t="s">
        <v>45</v>
      </c>
      <c r="D343" s="38">
        <f>[1]Actuals!D344</f>
        <v>0</v>
      </c>
      <c r="E343" s="38">
        <f>[1]Actuals!G344</f>
        <v>0</v>
      </c>
      <c r="F343" s="61">
        <f>[1]Actuals!J344</f>
        <v>0</v>
      </c>
      <c r="G343" s="64"/>
      <c r="H343" s="64"/>
      <c r="I343" s="48"/>
      <c r="J343" s="63"/>
    </row>
    <row r="344" spans="2:12" x14ac:dyDescent="0.25">
      <c r="B344" s="35">
        <v>4</v>
      </c>
      <c r="C344" s="36" t="s">
        <v>46</v>
      </c>
      <c r="D344" s="38">
        <f>[1]Actuals!D345</f>
        <v>1950000</v>
      </c>
      <c r="E344" s="38">
        <f>[1]Actuals!G345</f>
        <v>2580071</v>
      </c>
      <c r="F344" s="61">
        <f>[1]Actuals!J345</f>
        <v>2000000</v>
      </c>
      <c r="G344" s="64"/>
      <c r="H344" s="64"/>
      <c r="I344" s="48"/>
      <c r="J344" s="63"/>
    </row>
    <row r="345" spans="2:12" x14ac:dyDescent="0.25">
      <c r="B345" s="35">
        <v>5</v>
      </c>
      <c r="C345" s="36" t="s">
        <v>47</v>
      </c>
      <c r="D345" s="38">
        <f>[1]Actuals!D346</f>
        <v>84338772</v>
      </c>
      <c r="E345" s="38">
        <f>[1]Actuals!G346</f>
        <v>84000000</v>
      </c>
      <c r="F345" s="61">
        <f>[1]Actuals!J346</f>
        <v>90000000</v>
      </c>
      <c r="G345" s="118"/>
      <c r="H345" s="118"/>
      <c r="J345" s="42"/>
    </row>
    <row r="346" spans="2:12" x14ac:dyDescent="0.25">
      <c r="B346" s="35">
        <v>6</v>
      </c>
      <c r="C346" s="43" t="s">
        <v>48</v>
      </c>
      <c r="D346" s="38">
        <f>[1]Actuals!D347</f>
        <v>650000</v>
      </c>
      <c r="E346" s="38">
        <f>[1]Actuals!G347</f>
        <v>650000</v>
      </c>
      <c r="F346" s="61">
        <f>[1]Actuals!J347</f>
        <v>650000</v>
      </c>
      <c r="G346" s="47"/>
      <c r="H346" s="47"/>
      <c r="I346" s="48"/>
      <c r="J346" s="42"/>
    </row>
    <row r="347" spans="2:12" ht="15.75" thickBot="1" x14ac:dyDescent="0.3">
      <c r="B347" s="35">
        <v>7</v>
      </c>
      <c r="C347" s="53" t="s">
        <v>49</v>
      </c>
      <c r="D347" s="66">
        <f>[1]Actuals!D348</f>
        <v>0</v>
      </c>
      <c r="E347" s="66">
        <f>[1]Actuals!G348</f>
        <v>0</v>
      </c>
      <c r="F347" s="67">
        <f>[1]Actuals!J348</f>
        <v>0</v>
      </c>
      <c r="G347" s="119"/>
      <c r="H347" s="120"/>
      <c r="I347" s="50"/>
      <c r="J347" s="84"/>
      <c r="L347" s="8"/>
    </row>
    <row r="348" spans="2:12" ht="15.75" thickBot="1" x14ac:dyDescent="0.3">
      <c r="B348" s="35"/>
      <c r="C348" s="44" t="s">
        <v>16</v>
      </c>
      <c r="D348" s="45">
        <f>SUM(D341:D347)</f>
        <v>87288772</v>
      </c>
      <c r="E348" s="45">
        <f>SUM(E341:E347)</f>
        <v>87580071</v>
      </c>
      <c r="F348" s="46">
        <f>SUM(F341:F347)</f>
        <v>93010000</v>
      </c>
      <c r="G348" s="47"/>
      <c r="H348" s="47"/>
      <c r="I348" s="48"/>
      <c r="J348" s="42"/>
    </row>
    <row r="349" spans="2:12" x14ac:dyDescent="0.25">
      <c r="B349" s="31" t="s">
        <v>50</v>
      </c>
      <c r="C349" s="32" t="s">
        <v>51</v>
      </c>
      <c r="D349" s="33"/>
      <c r="E349" s="33"/>
      <c r="F349" s="34"/>
    </row>
    <row r="350" spans="2:12" x14ac:dyDescent="0.25">
      <c r="B350" s="31" t="s">
        <v>8</v>
      </c>
      <c r="C350" s="78" t="s">
        <v>52</v>
      </c>
      <c r="D350" s="79"/>
      <c r="E350" s="79"/>
      <c r="F350" s="80"/>
    </row>
    <row r="351" spans="2:12" ht="15.75" thickBot="1" x14ac:dyDescent="0.3">
      <c r="B351" s="35">
        <v>1</v>
      </c>
      <c r="C351" s="36" t="s">
        <v>53</v>
      </c>
      <c r="D351" s="37">
        <f>[1]Actuals!D352</f>
        <v>35000</v>
      </c>
      <c r="E351" s="38">
        <f>[1]Actuals!G352</f>
        <v>0</v>
      </c>
      <c r="F351" s="39">
        <f>[1]Actuals!J352</f>
        <v>35000</v>
      </c>
      <c r="J351" s="63"/>
    </row>
    <row r="352" spans="2:12" ht="15.75" thickBot="1" x14ac:dyDescent="0.3">
      <c r="B352" s="35"/>
      <c r="C352" s="44" t="s">
        <v>16</v>
      </c>
      <c r="D352" s="45">
        <f>SUM(D351:D351)</f>
        <v>35000</v>
      </c>
      <c r="E352" s="45">
        <f>SUM(E351:E351)</f>
        <v>0</v>
      </c>
      <c r="F352" s="46">
        <f>SUM(F351:F351)</f>
        <v>35000</v>
      </c>
    </row>
    <row r="353" spans="2:11" x14ac:dyDescent="0.25">
      <c r="B353" s="121" t="s">
        <v>108</v>
      </c>
      <c r="C353" s="105" t="s">
        <v>109</v>
      </c>
      <c r="D353" s="106"/>
      <c r="E353" s="106"/>
      <c r="F353" s="107"/>
    </row>
    <row r="354" spans="2:11" s="3" customFormat="1" ht="15.75" thickBot="1" x14ac:dyDescent="0.3">
      <c r="B354" s="122">
        <v>1</v>
      </c>
      <c r="C354" s="58" t="s">
        <v>110</v>
      </c>
      <c r="D354" s="59">
        <f>[1]Actuals!D355</f>
        <v>0</v>
      </c>
      <c r="E354" s="59">
        <f>[1]Actuals!G355</f>
        <v>0</v>
      </c>
      <c r="F354" s="60">
        <f>[1]Actuals!J355</f>
        <v>500000</v>
      </c>
      <c r="G354" s="6"/>
      <c r="H354" s="6"/>
      <c r="J354" s="63"/>
      <c r="K354" s="123"/>
    </row>
    <row r="355" spans="2:11" ht="15.75" thickBot="1" x14ac:dyDescent="0.3">
      <c r="B355" s="35"/>
      <c r="C355" s="44" t="s">
        <v>13</v>
      </c>
      <c r="D355" s="45">
        <f>SUM(D354:D354)</f>
        <v>0</v>
      </c>
      <c r="E355" s="45">
        <v>0</v>
      </c>
      <c r="F355" s="46">
        <f>SUM(F354:F354)</f>
        <v>500000</v>
      </c>
      <c r="I355" s="48"/>
      <c r="J355" s="42"/>
    </row>
    <row r="356" spans="2:11" ht="15.75" thickBot="1" x14ac:dyDescent="0.3">
      <c r="B356" s="85"/>
      <c r="C356" s="44" t="s">
        <v>111</v>
      </c>
      <c r="D356" s="45">
        <f>D352+D355</f>
        <v>35000</v>
      </c>
      <c r="E356" s="45">
        <f>E352+E355</f>
        <v>0</v>
      </c>
      <c r="F356" s="46">
        <f>F352+F355</f>
        <v>535000</v>
      </c>
      <c r="I356" s="48"/>
      <c r="J356" s="42"/>
    </row>
    <row r="357" spans="2:11" x14ac:dyDescent="0.25">
      <c r="B357" s="86"/>
      <c r="C357" s="87"/>
      <c r="D357" s="88"/>
      <c r="E357" s="88"/>
      <c r="F357" s="88"/>
    </row>
    <row r="358" spans="2:11" ht="15.75" thickBot="1" x14ac:dyDescent="0.3">
      <c r="B358" s="86"/>
      <c r="C358" s="87"/>
      <c r="D358" s="88"/>
      <c r="E358" s="88"/>
      <c r="F358" s="88"/>
    </row>
    <row r="359" spans="2:11" ht="14.25" customHeight="1" x14ac:dyDescent="0.2">
      <c r="B359" s="90" t="s">
        <v>0</v>
      </c>
      <c r="C359" s="91" t="s">
        <v>107</v>
      </c>
      <c r="D359" s="11">
        <v>14</v>
      </c>
      <c r="E359" s="12" t="str">
        <f>$E$2</f>
        <v>PAKISTAN TOBACCO BOARD                                          BUDGET ESTIMATES,  2024-25</v>
      </c>
      <c r="F359" s="13"/>
    </row>
    <row r="360" spans="2:11" ht="12.75" customHeight="1" x14ac:dyDescent="0.2">
      <c r="B360" s="92"/>
      <c r="C360" s="93"/>
      <c r="D360" s="17"/>
      <c r="E360" s="18"/>
      <c r="F360" s="19"/>
    </row>
    <row r="361" spans="2:11" ht="30.75" thickBot="1" x14ac:dyDescent="0.25">
      <c r="B361" s="20"/>
      <c r="C361" s="21"/>
      <c r="D361" s="22" t="str">
        <f>$D$4</f>
        <v>Budget Estimates                                             2023-24</v>
      </c>
      <c r="E361" s="23" t="str">
        <f>$E$4</f>
        <v>Revised Estimates
 2023-24</v>
      </c>
      <c r="F361" s="24" t="str">
        <f>$F$4</f>
        <v>Proposed Budget 
2024-2025</v>
      </c>
    </row>
    <row r="362" spans="2:11" x14ac:dyDescent="0.25">
      <c r="B362" s="31" t="s">
        <v>54</v>
      </c>
      <c r="C362" s="32" t="s">
        <v>55</v>
      </c>
      <c r="D362" s="33"/>
      <c r="E362" s="33"/>
      <c r="F362" s="34"/>
    </row>
    <row r="363" spans="2:11" x14ac:dyDescent="0.25">
      <c r="B363" s="31" t="s">
        <v>8</v>
      </c>
      <c r="C363" s="77" t="s">
        <v>56</v>
      </c>
      <c r="D363" s="69"/>
      <c r="E363" s="69"/>
      <c r="F363" s="70"/>
    </row>
    <row r="364" spans="2:11" x14ac:dyDescent="0.25">
      <c r="B364" s="35">
        <v>1</v>
      </c>
      <c r="C364" s="36" t="s">
        <v>57</v>
      </c>
      <c r="D364" s="38">
        <f>[1]Actuals!D360</f>
        <v>0</v>
      </c>
      <c r="E364" s="38">
        <f>[1]Actuals!G360</f>
        <v>0</v>
      </c>
      <c r="F364" s="61">
        <f>[1]Actuals!J360</f>
        <v>0</v>
      </c>
    </row>
    <row r="365" spans="2:11" x14ac:dyDescent="0.25">
      <c r="B365" s="35">
        <v>2</v>
      </c>
      <c r="C365" s="36" t="s">
        <v>58</v>
      </c>
      <c r="D365" s="38">
        <f>[1]Actuals!D361</f>
        <v>0</v>
      </c>
      <c r="E365" s="38">
        <f>[1]Actuals!G361</f>
        <v>0</v>
      </c>
      <c r="F365" s="61">
        <f>[1]Actuals!J361</f>
        <v>0</v>
      </c>
    </row>
    <row r="366" spans="2:11" x14ac:dyDescent="0.25">
      <c r="B366" s="35">
        <v>3</v>
      </c>
      <c r="C366" s="36" t="s">
        <v>59</v>
      </c>
      <c r="D366" s="38">
        <f>[1]Actuals!D362</f>
        <v>50000</v>
      </c>
      <c r="E366" s="38">
        <f>[1]Actuals!G362</f>
        <v>23754</v>
      </c>
      <c r="F366" s="61">
        <f>[1]Actuals!J362</f>
        <v>60000</v>
      </c>
      <c r="G366" s="49"/>
      <c r="H366" s="49"/>
      <c r="I366" s="50"/>
      <c r="J366" s="84"/>
    </row>
    <row r="367" spans="2:11" x14ac:dyDescent="0.25">
      <c r="B367" s="35">
        <v>4</v>
      </c>
      <c r="C367" s="36" t="s">
        <v>60</v>
      </c>
      <c r="D367" s="38">
        <f>[1]Actuals!D363</f>
        <v>30000</v>
      </c>
      <c r="E367" s="38">
        <f>[1]Actuals!G363</f>
        <v>10000</v>
      </c>
      <c r="F367" s="61">
        <f>[1]Actuals!J363</f>
        <v>50000</v>
      </c>
    </row>
    <row r="368" spans="2:11" ht="15.75" thickBot="1" x14ac:dyDescent="0.3">
      <c r="B368" s="35">
        <v>5</v>
      </c>
      <c r="C368" s="43" t="s">
        <v>61</v>
      </c>
      <c r="D368" s="38">
        <f>[1]Actuals!D364</f>
        <v>0</v>
      </c>
      <c r="E368" s="38">
        <f>[1]Actuals!G364</f>
        <v>0</v>
      </c>
      <c r="F368" s="61">
        <f>[1]Actuals!J364</f>
        <v>0</v>
      </c>
    </row>
    <row r="369" spans="2:10" ht="15.75" thickBot="1" x14ac:dyDescent="0.3">
      <c r="B369" s="35"/>
      <c r="C369" s="44" t="s">
        <v>62</v>
      </c>
      <c r="D369" s="45">
        <f>SUM(D364:D368)</f>
        <v>80000</v>
      </c>
      <c r="E369" s="45">
        <f>SUM(E364:E368)</f>
        <v>33754</v>
      </c>
      <c r="F369" s="46">
        <f>SUM(F364:F368)</f>
        <v>110000</v>
      </c>
      <c r="I369" s="48"/>
      <c r="J369" s="42"/>
    </row>
    <row r="370" spans="2:10" x14ac:dyDescent="0.25">
      <c r="B370" s="31" t="s">
        <v>14</v>
      </c>
      <c r="C370" s="77" t="s">
        <v>64</v>
      </c>
      <c r="D370" s="69"/>
      <c r="E370" s="69"/>
      <c r="F370" s="70"/>
    </row>
    <row r="371" spans="2:10" x14ac:dyDescent="0.25">
      <c r="B371" s="35">
        <v>1</v>
      </c>
      <c r="C371" s="36" t="s">
        <v>65</v>
      </c>
      <c r="D371" s="38">
        <f>[1]Actuals!D367</f>
        <v>20000</v>
      </c>
      <c r="E371" s="38">
        <f>[1]Actuals!G367</f>
        <v>20000</v>
      </c>
      <c r="F371" s="61">
        <f>[1]Actuals!J367</f>
        <v>20000</v>
      </c>
    </row>
    <row r="372" spans="2:10" ht="15.75" thickBot="1" x14ac:dyDescent="0.3">
      <c r="B372" s="35">
        <v>2</v>
      </c>
      <c r="C372" s="43" t="s">
        <v>66</v>
      </c>
      <c r="D372" s="38">
        <f>[1]Actuals!D368</f>
        <v>0</v>
      </c>
      <c r="E372" s="38">
        <f>[1]Actuals!G368</f>
        <v>0</v>
      </c>
      <c r="F372" s="61">
        <f>[1]Actuals!J368</f>
        <v>0</v>
      </c>
    </row>
    <row r="373" spans="2:10" ht="15.75" thickBot="1" x14ac:dyDescent="0.3">
      <c r="B373" s="35"/>
      <c r="C373" s="44" t="s">
        <v>62</v>
      </c>
      <c r="D373" s="45">
        <f>SUM(D371:D372)</f>
        <v>20000</v>
      </c>
      <c r="E373" s="45">
        <f>SUM(E371:E372)</f>
        <v>20000</v>
      </c>
      <c r="F373" s="46">
        <f>SUM(F371:F372)</f>
        <v>20000</v>
      </c>
      <c r="I373" s="48"/>
      <c r="J373" s="42"/>
    </row>
    <row r="374" spans="2:10" x14ac:dyDescent="0.25">
      <c r="B374" s="31" t="s">
        <v>17</v>
      </c>
      <c r="C374" s="77" t="s">
        <v>67</v>
      </c>
      <c r="D374" s="69"/>
      <c r="E374" s="69"/>
      <c r="F374" s="70"/>
    </row>
    <row r="375" spans="2:10" x14ac:dyDescent="0.25">
      <c r="B375" s="35">
        <v>1</v>
      </c>
      <c r="C375" s="36" t="s">
        <v>68</v>
      </c>
      <c r="D375" s="38">
        <f>[1]Actuals!D371</f>
        <v>0</v>
      </c>
      <c r="E375" s="38">
        <f>[1]Actuals!G371</f>
        <v>0</v>
      </c>
      <c r="F375" s="61">
        <f>[1]Actuals!J371</f>
        <v>0</v>
      </c>
    </row>
    <row r="376" spans="2:10" ht="15.75" thickBot="1" x14ac:dyDescent="0.3">
      <c r="B376" s="35">
        <v>2</v>
      </c>
      <c r="C376" s="43" t="s">
        <v>69</v>
      </c>
      <c r="D376" s="38">
        <f>[1]Actuals!D372</f>
        <v>70000</v>
      </c>
      <c r="E376" s="38">
        <f>[1]Actuals!G372</f>
        <v>77657.333333333328</v>
      </c>
      <c r="F376" s="61">
        <f>[1]Actuals!J372</f>
        <v>100000</v>
      </c>
    </row>
    <row r="377" spans="2:10" ht="15.75" thickBot="1" x14ac:dyDescent="0.3">
      <c r="B377" s="31"/>
      <c r="C377" s="113" t="s">
        <v>70</v>
      </c>
      <c r="D377" s="114">
        <f>SUM(D375:D376)</f>
        <v>70000</v>
      </c>
      <c r="E377" s="114">
        <f>SUM(E375:E376)</f>
        <v>77657.333333333328</v>
      </c>
      <c r="F377" s="115">
        <f>SUM(F375:F376)</f>
        <v>100000</v>
      </c>
      <c r="I377" s="48"/>
      <c r="J377" s="42"/>
    </row>
    <row r="378" spans="2:10" x14ac:dyDescent="0.25">
      <c r="B378" s="31" t="s">
        <v>71</v>
      </c>
      <c r="C378" s="26" t="s">
        <v>72</v>
      </c>
      <c r="D378" s="27"/>
      <c r="E378" s="27"/>
      <c r="F378" s="28"/>
    </row>
    <row r="379" spans="2:10" x14ac:dyDescent="0.25">
      <c r="B379" s="35">
        <v>1</v>
      </c>
      <c r="C379" s="36" t="s">
        <v>73</v>
      </c>
      <c r="D379" s="38">
        <f>[1]Actuals!D380</f>
        <v>0</v>
      </c>
      <c r="E379" s="38">
        <f>[1]Actuals!G380</f>
        <v>0</v>
      </c>
      <c r="F379" s="61">
        <f>[1]Actuals!J380</f>
        <v>0</v>
      </c>
    </row>
    <row r="380" spans="2:10" x14ac:dyDescent="0.25">
      <c r="B380" s="35">
        <f>B379+1</f>
        <v>2</v>
      </c>
      <c r="C380" s="36" t="s">
        <v>74</v>
      </c>
      <c r="D380" s="38">
        <f>[1]Actuals!D381</f>
        <v>10000</v>
      </c>
      <c r="E380" s="38">
        <f>[1]Actuals!G381</f>
        <v>10000</v>
      </c>
      <c r="F380" s="61">
        <f>[1]Actuals!J381</f>
        <v>20000</v>
      </c>
      <c r="J380" s="63"/>
    </row>
    <row r="381" spans="2:10" x14ac:dyDescent="0.25">
      <c r="B381" s="35">
        <f t="shared" ref="B381:B391" si="6">B380+1</f>
        <v>3</v>
      </c>
      <c r="C381" s="36" t="s">
        <v>75</v>
      </c>
      <c r="D381" s="38">
        <f>[1]Actuals!D382</f>
        <v>200000</v>
      </c>
      <c r="E381" s="38">
        <f>[1]Actuals!G382</f>
        <v>10000</v>
      </c>
      <c r="F381" s="61">
        <f>[1]Actuals!J382</f>
        <v>100000</v>
      </c>
    </row>
    <row r="382" spans="2:10" x14ac:dyDescent="0.25">
      <c r="B382" s="35">
        <f t="shared" si="6"/>
        <v>4</v>
      </c>
      <c r="C382" s="36" t="s">
        <v>76</v>
      </c>
      <c r="D382" s="38">
        <f>[1]Actuals!D383</f>
        <v>0</v>
      </c>
      <c r="E382" s="38">
        <f>[1]Actuals!G383</f>
        <v>0</v>
      </c>
      <c r="F382" s="61">
        <f>[1]Actuals!J383</f>
        <v>0</v>
      </c>
    </row>
    <row r="383" spans="2:10" x14ac:dyDescent="0.25">
      <c r="B383" s="35">
        <f t="shared" si="6"/>
        <v>5</v>
      </c>
      <c r="C383" s="36" t="s">
        <v>77</v>
      </c>
      <c r="D383" s="38">
        <f>[1]Actuals!D384</f>
        <v>0</v>
      </c>
      <c r="E383" s="38">
        <f>[1]Actuals!G384</f>
        <v>0</v>
      </c>
      <c r="F383" s="61">
        <f>[1]Actuals!J384</f>
        <v>0</v>
      </c>
    </row>
    <row r="384" spans="2:10" x14ac:dyDescent="0.25">
      <c r="B384" s="35">
        <f t="shared" si="6"/>
        <v>6</v>
      </c>
      <c r="C384" s="36" t="s">
        <v>78</v>
      </c>
      <c r="D384" s="38">
        <f>[1]Actuals!D385</f>
        <v>0</v>
      </c>
      <c r="E384" s="38">
        <f>[1]Actuals!G385</f>
        <v>0</v>
      </c>
      <c r="F384" s="61">
        <f>[1]Actuals!J385</f>
        <v>0</v>
      </c>
    </row>
    <row r="385" spans="2:11" x14ac:dyDescent="0.25">
      <c r="B385" s="35">
        <v>7</v>
      </c>
      <c r="C385" s="95" t="s">
        <v>79</v>
      </c>
      <c r="D385" s="38">
        <f>[1]Actuals!D386</f>
        <v>10000</v>
      </c>
      <c r="E385" s="38">
        <f>[1]Actuals!G386</f>
        <v>20002</v>
      </c>
      <c r="F385" s="61">
        <f>[1]Actuals!J386</f>
        <v>50000</v>
      </c>
    </row>
    <row r="386" spans="2:11" x14ac:dyDescent="0.25">
      <c r="B386" s="35">
        <v>8</v>
      </c>
      <c r="C386" s="36" t="s">
        <v>80</v>
      </c>
      <c r="D386" s="38">
        <f>[1]Actuals!D387</f>
        <v>100000</v>
      </c>
      <c r="E386" s="38">
        <f>[1]Actuals!G387</f>
        <v>0</v>
      </c>
      <c r="F386" s="61">
        <f>[1]Actuals!J387</f>
        <v>100000</v>
      </c>
      <c r="J386" s="63"/>
    </row>
    <row r="387" spans="2:11" x14ac:dyDescent="0.25">
      <c r="B387" s="35">
        <f>B386+1</f>
        <v>9</v>
      </c>
      <c r="C387" s="36" t="s">
        <v>81</v>
      </c>
      <c r="D387" s="38">
        <f>[1]Actuals!D388</f>
        <v>0</v>
      </c>
      <c r="E387" s="38">
        <f>[1]Actuals!G388</f>
        <v>0</v>
      </c>
      <c r="F387" s="61">
        <f>[1]Actuals!J388</f>
        <v>0</v>
      </c>
    </row>
    <row r="388" spans="2:11" x14ac:dyDescent="0.25">
      <c r="B388" s="35">
        <f t="shared" si="6"/>
        <v>10</v>
      </c>
      <c r="C388" s="36" t="s">
        <v>82</v>
      </c>
      <c r="D388" s="38">
        <f>[1]Actuals!D389</f>
        <v>300000</v>
      </c>
      <c r="E388" s="38">
        <f>[1]Actuals!G389</f>
        <v>0</v>
      </c>
      <c r="F388" s="61">
        <f>[1]Actuals!J389</f>
        <v>300000</v>
      </c>
      <c r="K388" s="1"/>
    </row>
    <row r="389" spans="2:11" x14ac:dyDescent="0.25">
      <c r="B389" s="35">
        <f t="shared" si="6"/>
        <v>11</v>
      </c>
      <c r="C389" s="36" t="s">
        <v>83</v>
      </c>
      <c r="D389" s="38">
        <f>[1]Actuals!D390</f>
        <v>0</v>
      </c>
      <c r="E389" s="38">
        <f>[1]Actuals!G390</f>
        <v>0</v>
      </c>
      <c r="F389" s="61">
        <f>[1]Actuals!J390</f>
        <v>0</v>
      </c>
    </row>
    <row r="390" spans="2:11" x14ac:dyDescent="0.25">
      <c r="B390" s="35">
        <f t="shared" si="6"/>
        <v>12</v>
      </c>
      <c r="C390" s="36" t="s">
        <v>84</v>
      </c>
      <c r="D390" s="38">
        <f>[1]Actuals!D391</f>
        <v>0</v>
      </c>
      <c r="E390" s="38">
        <f>[1]Actuals!G391</f>
        <v>0</v>
      </c>
      <c r="F390" s="61">
        <f>[1]Actuals!J391</f>
        <v>0</v>
      </c>
    </row>
    <row r="391" spans="2:11" x14ac:dyDescent="0.25">
      <c r="B391" s="35">
        <f t="shared" si="6"/>
        <v>13</v>
      </c>
      <c r="C391" s="36" t="s">
        <v>85</v>
      </c>
      <c r="D391" s="38">
        <f>[1]Actuals!D392</f>
        <v>50000</v>
      </c>
      <c r="E391" s="38">
        <f>[1]Actuals!G392</f>
        <v>0</v>
      </c>
      <c r="F391" s="61">
        <f>[1]Actuals!J392</f>
        <v>0</v>
      </c>
    </row>
    <row r="392" spans="2:11" ht="15.75" thickBot="1" x14ac:dyDescent="0.3">
      <c r="B392" s="35">
        <v>14</v>
      </c>
      <c r="C392" s="53" t="s">
        <v>86</v>
      </c>
      <c r="D392" s="97">
        <f>[1]Actuals!D393</f>
        <v>50000</v>
      </c>
      <c r="E392" s="97">
        <f>[1]Actuals!G393</f>
        <v>0</v>
      </c>
      <c r="F392" s="98">
        <f>[1]Actuals!J393</f>
        <v>50000</v>
      </c>
    </row>
    <row r="393" spans="2:11" ht="15.75" thickBot="1" x14ac:dyDescent="0.3">
      <c r="B393" s="31"/>
      <c r="C393" s="44" t="s">
        <v>70</v>
      </c>
      <c r="D393" s="45">
        <f>SUM(D379:D392)</f>
        <v>720000</v>
      </c>
      <c r="E393" s="45">
        <f>SUM(E379:E392)</f>
        <v>40002</v>
      </c>
      <c r="F393" s="46">
        <f>SUM(F379:F392)</f>
        <v>620000</v>
      </c>
      <c r="I393" s="48"/>
      <c r="J393" s="42"/>
    </row>
    <row r="394" spans="2:11" ht="15.75" thickBot="1" x14ac:dyDescent="0.3">
      <c r="B394" s="35"/>
      <c r="C394" s="44" t="s">
        <v>87</v>
      </c>
      <c r="D394" s="45">
        <f>D393+D377+D373+D369</f>
        <v>890000</v>
      </c>
      <c r="E394" s="45">
        <f>E393+E377+E373+E369</f>
        <v>171413.33333333331</v>
      </c>
      <c r="F394" s="46">
        <f>F393+F377+F373+F369</f>
        <v>850000</v>
      </c>
      <c r="I394" s="48"/>
      <c r="J394" s="42"/>
    </row>
    <row r="395" spans="2:11" x14ac:dyDescent="0.25">
      <c r="B395" s="31" t="s">
        <v>88</v>
      </c>
      <c r="C395" s="26" t="s">
        <v>89</v>
      </c>
      <c r="D395" s="27"/>
      <c r="E395" s="27"/>
      <c r="F395" s="28"/>
    </row>
    <row r="396" spans="2:11" x14ac:dyDescent="0.25">
      <c r="B396" s="35">
        <v>1</v>
      </c>
      <c r="C396" s="36" t="s">
        <v>57</v>
      </c>
      <c r="D396" s="38">
        <f>[1]Actuals!D397</f>
        <v>0</v>
      </c>
      <c r="E396" s="38">
        <f>[1]Actuals!G397</f>
        <v>0</v>
      </c>
      <c r="F396" s="61">
        <f>[1]Actuals!J397</f>
        <v>0</v>
      </c>
    </row>
    <row r="397" spans="2:11" x14ac:dyDescent="0.25">
      <c r="B397" s="35">
        <v>2</v>
      </c>
      <c r="C397" s="36" t="s">
        <v>58</v>
      </c>
      <c r="D397" s="38">
        <f>[1]Actuals!D398</f>
        <v>0</v>
      </c>
      <c r="E397" s="38">
        <f>[1]Actuals!G398</f>
        <v>0</v>
      </c>
      <c r="F397" s="61">
        <f>[1]Actuals!J398</f>
        <v>0</v>
      </c>
    </row>
    <row r="398" spans="2:11" x14ac:dyDescent="0.25">
      <c r="B398" s="35">
        <v>3</v>
      </c>
      <c r="C398" s="36" t="s">
        <v>90</v>
      </c>
      <c r="D398" s="38">
        <f>[1]Actuals!D399</f>
        <v>500000</v>
      </c>
      <c r="E398" s="38">
        <f>[1]Actuals!G399</f>
        <v>0</v>
      </c>
      <c r="F398" s="61">
        <f>[1]Actuals!J399</f>
        <v>400000</v>
      </c>
    </row>
    <row r="399" spans="2:11" x14ac:dyDescent="0.25">
      <c r="B399" s="35">
        <v>4</v>
      </c>
      <c r="C399" s="36" t="s">
        <v>60</v>
      </c>
      <c r="D399" s="38">
        <f>[1]Actuals!D400</f>
        <v>50000</v>
      </c>
      <c r="E399" s="38">
        <f>[1]Actuals!G400</f>
        <v>0</v>
      </c>
      <c r="F399" s="61">
        <f>[1]Actuals!J400</f>
        <v>200000</v>
      </c>
    </row>
    <row r="400" spans="2:11" ht="15.75" thickBot="1" x14ac:dyDescent="0.3">
      <c r="B400" s="35">
        <v>5</v>
      </c>
      <c r="C400" s="43" t="s">
        <v>61</v>
      </c>
      <c r="D400" s="38">
        <f>[1]Actuals!D401</f>
        <v>0</v>
      </c>
      <c r="E400" s="38">
        <f>[1]Actuals!G401</f>
        <v>0</v>
      </c>
      <c r="F400" s="61">
        <f>[1]Actuals!J401</f>
        <v>0</v>
      </c>
    </row>
    <row r="401" spans="2:10" ht="15.75" thickBot="1" x14ac:dyDescent="0.3">
      <c r="B401" s="31"/>
      <c r="C401" s="44" t="s">
        <v>70</v>
      </c>
      <c r="D401" s="45">
        <f>SUM(D396:D400)</f>
        <v>550000</v>
      </c>
      <c r="E401" s="45">
        <f>SUM(E396:E400)</f>
        <v>0</v>
      </c>
      <c r="F401" s="46">
        <f>SUM(F396:F400)</f>
        <v>600000</v>
      </c>
      <c r="I401" s="48"/>
      <c r="J401" s="42"/>
    </row>
    <row r="402" spans="2:10" ht="15.75" thickBot="1" x14ac:dyDescent="0.3">
      <c r="B402" s="85"/>
      <c r="C402" s="44" t="s">
        <v>106</v>
      </c>
      <c r="D402" s="45">
        <f>D401+D394+D356+D339+D348</f>
        <v>114424005.5</v>
      </c>
      <c r="E402" s="45">
        <f>E401+E394+E356+E339+E348</f>
        <v>114278534.33333333</v>
      </c>
      <c r="F402" s="46">
        <f>F401+F394+F356+F339+F348</f>
        <v>126707300.33333334</v>
      </c>
      <c r="I402" s="48"/>
      <c r="J402" s="42"/>
    </row>
    <row r="403" spans="2:10" x14ac:dyDescent="0.25">
      <c r="B403" s="2"/>
      <c r="C403" s="3" t="s">
        <v>12</v>
      </c>
      <c r="D403" s="100"/>
      <c r="E403" s="100"/>
      <c r="F403" s="101"/>
    </row>
    <row r="404" spans="2:10" x14ac:dyDescent="0.25">
      <c r="B404" s="2"/>
      <c r="C404" s="3"/>
      <c r="D404" s="100"/>
      <c r="E404" s="100"/>
      <c r="F404" s="101"/>
    </row>
    <row r="405" spans="2:10" ht="15.75" thickBot="1" x14ac:dyDescent="0.3">
      <c r="B405" s="2"/>
      <c r="C405" s="3"/>
      <c r="D405" s="4"/>
      <c r="E405" s="5"/>
      <c r="F405" s="5"/>
    </row>
    <row r="406" spans="2:10" ht="14.25" customHeight="1" x14ac:dyDescent="0.2">
      <c r="B406" s="90" t="s">
        <v>0</v>
      </c>
      <c r="C406" s="91" t="s">
        <v>112</v>
      </c>
      <c r="D406" s="11">
        <v>15</v>
      </c>
      <c r="E406" s="12" t="str">
        <f>$E$2</f>
        <v>PAKISTAN TOBACCO BOARD                                          BUDGET ESTIMATES,  2024-25</v>
      </c>
      <c r="F406" s="13"/>
    </row>
    <row r="407" spans="2:10" ht="12.75" customHeight="1" x14ac:dyDescent="0.2">
      <c r="B407" s="92"/>
      <c r="C407" s="93"/>
      <c r="D407" s="17"/>
      <c r="E407" s="18"/>
      <c r="F407" s="19"/>
    </row>
    <row r="408" spans="2:10" ht="30.75" thickBot="1" x14ac:dyDescent="0.25">
      <c r="B408" s="20"/>
      <c r="C408" s="21"/>
      <c r="D408" s="22" t="str">
        <f>$D$4</f>
        <v>Budget Estimates                                             2023-24</v>
      </c>
      <c r="E408" s="23" t="str">
        <f>$E$4</f>
        <v>Revised Estimates
 2023-24</v>
      </c>
      <c r="F408" s="24" t="str">
        <f>$F$4</f>
        <v>Proposed Budget 
2024-2025</v>
      </c>
    </row>
    <row r="409" spans="2:10" x14ac:dyDescent="0.25">
      <c r="B409" s="31" t="s">
        <v>6</v>
      </c>
      <c r="C409" s="32" t="s">
        <v>7</v>
      </c>
      <c r="D409" s="33"/>
      <c r="E409" s="33"/>
      <c r="F409" s="34"/>
    </row>
    <row r="410" spans="2:10" x14ac:dyDescent="0.25">
      <c r="B410" s="31" t="s">
        <v>8</v>
      </c>
      <c r="C410" s="32" t="s">
        <v>9</v>
      </c>
      <c r="D410" s="33"/>
      <c r="E410" s="33"/>
      <c r="F410" s="34"/>
    </row>
    <row r="411" spans="2:10" x14ac:dyDescent="0.25">
      <c r="B411" s="35">
        <v>1</v>
      </c>
      <c r="C411" s="36" t="s">
        <v>10</v>
      </c>
      <c r="D411" s="37">
        <f>[1]Actuals!D412</f>
        <v>11049280</v>
      </c>
      <c r="E411" s="38">
        <f>[1]Actuals!G412</f>
        <v>7861300</v>
      </c>
      <c r="F411" s="39">
        <f>[1]Actuals!J412</f>
        <v>11434960</v>
      </c>
    </row>
    <row r="412" spans="2:10" ht="15.75" thickBot="1" x14ac:dyDescent="0.3">
      <c r="B412" s="35">
        <v>2</v>
      </c>
      <c r="C412" s="43" t="s">
        <v>11</v>
      </c>
      <c r="D412" s="37">
        <f>[1]Actuals!D413</f>
        <v>19800</v>
      </c>
      <c r="E412" s="38">
        <f>[1]Actuals!G413</f>
        <v>10357.333333333332</v>
      </c>
      <c r="F412" s="39">
        <f>[1]Actuals!J413</f>
        <v>10800</v>
      </c>
    </row>
    <row r="413" spans="2:10" ht="15.75" thickBot="1" x14ac:dyDescent="0.3">
      <c r="B413" s="35" t="s">
        <v>12</v>
      </c>
      <c r="C413" s="44" t="s">
        <v>13</v>
      </c>
      <c r="D413" s="45">
        <f>SUM(D411:D412)</f>
        <v>11069080</v>
      </c>
      <c r="E413" s="45">
        <f>SUM(E411:E412)</f>
        <v>7871657.333333333</v>
      </c>
      <c r="F413" s="46">
        <f>SUM(F411:F412)</f>
        <v>11445760</v>
      </c>
      <c r="I413" s="48"/>
      <c r="J413" s="42"/>
    </row>
    <row r="414" spans="2:10" x14ac:dyDescent="0.25">
      <c r="B414" s="31" t="s">
        <v>14</v>
      </c>
      <c r="C414" s="77" t="s">
        <v>15</v>
      </c>
      <c r="D414" s="69"/>
      <c r="E414" s="69"/>
      <c r="F414" s="70"/>
    </row>
    <row r="415" spans="2:10" ht="15.75" thickBot="1" x14ac:dyDescent="0.3">
      <c r="B415" s="35">
        <v>1</v>
      </c>
      <c r="C415" s="36" t="s">
        <v>10</v>
      </c>
      <c r="D415" s="37">
        <f>[1]Actuals!D416</f>
        <v>9885550</v>
      </c>
      <c r="E415" s="38">
        <f>[1]Actuals!G416</f>
        <v>7729896</v>
      </c>
      <c r="F415" s="39">
        <f>[1]Actuals!J416</f>
        <v>9290280</v>
      </c>
    </row>
    <row r="416" spans="2:10" ht="15.75" thickBot="1" x14ac:dyDescent="0.3">
      <c r="B416" s="35"/>
      <c r="C416" s="44" t="s">
        <v>16</v>
      </c>
      <c r="D416" s="45">
        <f>SUM(D415:D415)</f>
        <v>9885550</v>
      </c>
      <c r="E416" s="45">
        <f>SUM(E415:E415)</f>
        <v>7729896</v>
      </c>
      <c r="F416" s="46">
        <f>SUM(F415:F415)</f>
        <v>9290280</v>
      </c>
      <c r="I416" s="48"/>
      <c r="J416" s="42"/>
    </row>
    <row r="417" spans="2:11" x14ac:dyDescent="0.25">
      <c r="B417" s="31" t="s">
        <v>17</v>
      </c>
      <c r="C417" s="77" t="s">
        <v>18</v>
      </c>
      <c r="D417" s="69"/>
      <c r="E417" s="69"/>
      <c r="F417" s="70"/>
    </row>
    <row r="418" spans="2:11" x14ac:dyDescent="0.25">
      <c r="B418" s="35">
        <v>1</v>
      </c>
      <c r="C418" s="36" t="s">
        <v>113</v>
      </c>
      <c r="D418" s="38">
        <f>[1]Actuals!D419</f>
        <v>1443120</v>
      </c>
      <c r="E418" s="38">
        <f>[1]Actuals!G419</f>
        <v>673160</v>
      </c>
      <c r="F418" s="61">
        <f>[1]Actuals!J419</f>
        <v>1331964</v>
      </c>
    </row>
    <row r="419" spans="2:11" x14ac:dyDescent="0.25">
      <c r="B419" s="35">
        <v>2</v>
      </c>
      <c r="C419" s="36" t="s">
        <v>20</v>
      </c>
      <c r="D419" s="38">
        <f>[1]Actuals!D420</f>
        <v>8970348</v>
      </c>
      <c r="E419" s="38">
        <f>[1]Actuals!G420</f>
        <v>4548198.666666667</v>
      </c>
      <c r="F419" s="61">
        <f>[1]Actuals!J420</f>
        <v>12435144</v>
      </c>
    </row>
    <row r="420" spans="2:11" x14ac:dyDescent="0.25">
      <c r="B420" s="35">
        <v>3</v>
      </c>
      <c r="C420" s="36" t="s">
        <v>21</v>
      </c>
      <c r="D420" s="38">
        <f>[1]Actuals!D421</f>
        <v>0</v>
      </c>
      <c r="E420" s="38">
        <f>[1]Actuals!G421</f>
        <v>0</v>
      </c>
      <c r="F420" s="61">
        <f>[1]Actuals!J421</f>
        <v>0</v>
      </c>
      <c r="G420" s="40"/>
      <c r="H420" s="40"/>
      <c r="I420" s="41"/>
      <c r="K420" s="51"/>
    </row>
    <row r="421" spans="2:11" x14ac:dyDescent="0.25">
      <c r="B421" s="35">
        <v>4</v>
      </c>
      <c r="C421" s="36" t="s">
        <v>22</v>
      </c>
      <c r="D421" s="38">
        <f>[1]Actuals!D422</f>
        <v>46008</v>
      </c>
      <c r="E421" s="38">
        <f>[1]Actuals!G422</f>
        <v>29556</v>
      </c>
      <c r="F421" s="61">
        <f>[1]Actuals!J422</f>
        <v>35208</v>
      </c>
    </row>
    <row r="422" spans="2:11" x14ac:dyDescent="0.25">
      <c r="B422" s="35">
        <v>5</v>
      </c>
      <c r="C422" s="36" t="s">
        <v>23</v>
      </c>
      <c r="D422" s="38">
        <f>[1]Actuals!D423</f>
        <v>3489138.3333333335</v>
      </c>
      <c r="E422" s="38">
        <f>[1]Actuals!G423</f>
        <v>1325960</v>
      </c>
      <c r="F422" s="61">
        <f>[1]Actuals!J423</f>
        <v>3454206.6666666665</v>
      </c>
    </row>
    <row r="423" spans="2:11" x14ac:dyDescent="0.25">
      <c r="B423" s="35">
        <v>6</v>
      </c>
      <c r="C423" s="36" t="s">
        <v>24</v>
      </c>
      <c r="D423" s="38">
        <f>[1]Actuals!D424</f>
        <v>936132</v>
      </c>
      <c r="E423" s="38">
        <f>[1]Actuals!G424</f>
        <v>621017.33333333337</v>
      </c>
      <c r="F423" s="61">
        <f>[1]Actuals!J424</f>
        <v>918132</v>
      </c>
    </row>
    <row r="424" spans="2:11" x14ac:dyDescent="0.25">
      <c r="B424" s="35">
        <v>7</v>
      </c>
      <c r="C424" s="36" t="s">
        <v>25</v>
      </c>
      <c r="D424" s="38">
        <f>[1]Actuals!D425</f>
        <v>0</v>
      </c>
      <c r="E424" s="38">
        <f>[1]Actuals!G425</f>
        <v>0</v>
      </c>
      <c r="F424" s="61">
        <f>[1]Actuals!J425</f>
        <v>0</v>
      </c>
    </row>
    <row r="425" spans="2:11" x14ac:dyDescent="0.25">
      <c r="B425" s="35">
        <v>8</v>
      </c>
      <c r="C425" s="36" t="s">
        <v>26</v>
      </c>
      <c r="D425" s="38">
        <f>[1]Actuals!D426</f>
        <v>150000</v>
      </c>
      <c r="E425" s="38">
        <f>[1]Actuals!G426</f>
        <v>142610.66666666669</v>
      </c>
      <c r="F425" s="61">
        <f>[1]Actuals!J426</f>
        <v>150000</v>
      </c>
    </row>
    <row r="426" spans="2:11" x14ac:dyDescent="0.25">
      <c r="B426" s="35">
        <v>9</v>
      </c>
      <c r="C426" s="36" t="s">
        <v>27</v>
      </c>
      <c r="D426" s="38">
        <f>[1]Actuals!D427</f>
        <v>0</v>
      </c>
      <c r="E426" s="38">
        <f>[1]Actuals!G427</f>
        <v>0</v>
      </c>
      <c r="F426" s="61">
        <f>[1]Actuals!J427</f>
        <v>0</v>
      </c>
    </row>
    <row r="427" spans="2:11" x14ac:dyDescent="0.25">
      <c r="B427" s="35">
        <v>10</v>
      </c>
      <c r="C427" s="36" t="s">
        <v>28</v>
      </c>
      <c r="D427" s="38">
        <f>[1]Actuals!D428</f>
        <v>0</v>
      </c>
      <c r="E427" s="38">
        <f>[1]Actuals!G428</f>
        <v>0</v>
      </c>
      <c r="F427" s="61">
        <f>[1]Actuals!J428</f>
        <v>0</v>
      </c>
    </row>
    <row r="428" spans="2:11" x14ac:dyDescent="0.25">
      <c r="B428" s="35">
        <v>11</v>
      </c>
      <c r="C428" s="36" t="s">
        <v>29</v>
      </c>
      <c r="D428" s="38">
        <f>[1]Actuals!D429</f>
        <v>0</v>
      </c>
      <c r="E428" s="38">
        <f>[1]Actuals!G429</f>
        <v>0</v>
      </c>
      <c r="F428" s="61">
        <f>[1]Actuals!J429</f>
        <v>0</v>
      </c>
    </row>
    <row r="429" spans="2:11" x14ac:dyDescent="0.25">
      <c r="B429" s="35">
        <v>12</v>
      </c>
      <c r="C429" s="36" t="s">
        <v>30</v>
      </c>
      <c r="D429" s="38">
        <f>[1]Actuals!D430</f>
        <v>1329030</v>
      </c>
      <c r="E429" s="38">
        <f>[1]Actuals!G430</f>
        <v>699380</v>
      </c>
      <c r="F429" s="61">
        <f>[1]Actuals!J430</f>
        <v>898020</v>
      </c>
    </row>
    <row r="430" spans="2:11" x14ac:dyDescent="0.25">
      <c r="B430" s="35">
        <v>13</v>
      </c>
      <c r="C430" s="36" t="s">
        <v>31</v>
      </c>
      <c r="D430" s="38">
        <f>[1]Actuals!D431</f>
        <v>0</v>
      </c>
      <c r="E430" s="38">
        <f>[1]Actuals!G431</f>
        <v>0</v>
      </c>
      <c r="F430" s="61">
        <f>[1]Actuals!J431</f>
        <v>0</v>
      </c>
    </row>
    <row r="431" spans="2:11" x14ac:dyDescent="0.25">
      <c r="B431" s="35">
        <v>14</v>
      </c>
      <c r="C431" s="36" t="s">
        <v>100</v>
      </c>
      <c r="D431" s="38">
        <f>[1]Actuals!D432</f>
        <v>0</v>
      </c>
      <c r="E431" s="38">
        <f>[1]Actuals!G432</f>
        <v>0</v>
      </c>
      <c r="F431" s="61">
        <f>[1]Actuals!J432</f>
        <v>0</v>
      </c>
    </row>
    <row r="432" spans="2:11" x14ac:dyDescent="0.25">
      <c r="B432" s="35">
        <v>15</v>
      </c>
      <c r="C432" s="36" t="s">
        <v>101</v>
      </c>
      <c r="D432" s="38">
        <f>[1]Actuals!D433</f>
        <v>0</v>
      </c>
      <c r="E432" s="38">
        <f>[1]Actuals!G433</f>
        <v>0</v>
      </c>
      <c r="F432" s="61">
        <f>[1]Actuals!J433</f>
        <v>0</v>
      </c>
    </row>
    <row r="433" spans="2:12" x14ac:dyDescent="0.25">
      <c r="B433" s="35">
        <v>16</v>
      </c>
      <c r="C433" s="36" t="s">
        <v>34</v>
      </c>
      <c r="D433" s="38">
        <f>[1]Actuals!D434</f>
        <v>3220380</v>
      </c>
      <c r="E433" s="38">
        <f>[1]Actuals!G434</f>
        <v>2251614.666666667</v>
      </c>
      <c r="F433" s="61">
        <f>[1]Actuals!J434</f>
        <v>3356004</v>
      </c>
      <c r="G433" s="40"/>
      <c r="H433" s="40"/>
      <c r="I433" s="41"/>
    </row>
    <row r="434" spans="2:12" x14ac:dyDescent="0.25">
      <c r="B434" s="35">
        <v>17</v>
      </c>
      <c r="C434" s="36" t="s">
        <v>35</v>
      </c>
      <c r="D434" s="38">
        <f>[1]Actuals!D435</f>
        <v>2017704</v>
      </c>
      <c r="E434" s="38">
        <f>[1]Actuals!G435</f>
        <v>1410176</v>
      </c>
      <c r="F434" s="61">
        <f>[1]Actuals!J435</f>
        <v>2139288</v>
      </c>
      <c r="G434" s="40"/>
      <c r="H434" s="40"/>
      <c r="I434" s="41"/>
    </row>
    <row r="435" spans="2:12" x14ac:dyDescent="0.25">
      <c r="B435" s="35">
        <v>18</v>
      </c>
      <c r="C435" s="36" t="s">
        <v>36</v>
      </c>
      <c r="D435" s="38">
        <f>[1]Actuals!D436</f>
        <v>2017704</v>
      </c>
      <c r="E435" s="38">
        <f>[1]Actuals!G436</f>
        <v>1410176</v>
      </c>
      <c r="F435" s="61">
        <f>[1]Actuals!J436</f>
        <v>2139288</v>
      </c>
      <c r="G435" s="40"/>
      <c r="H435" s="40"/>
      <c r="I435" s="41"/>
    </row>
    <row r="436" spans="2:12" x14ac:dyDescent="0.25">
      <c r="B436" s="35">
        <v>19</v>
      </c>
      <c r="C436" s="36" t="s">
        <v>37</v>
      </c>
      <c r="D436" s="38">
        <f>[1]Actuals!D437</f>
        <v>6774726.5</v>
      </c>
      <c r="E436" s="38">
        <f>[1]Actuals!G437</f>
        <v>4861585.333333334</v>
      </c>
      <c r="F436" s="61">
        <f>[1]Actuals!J437</f>
        <v>6713279</v>
      </c>
      <c r="G436" s="40"/>
      <c r="H436" s="40"/>
      <c r="I436" s="41"/>
    </row>
    <row r="437" spans="2:12" x14ac:dyDescent="0.25">
      <c r="B437" s="35">
        <v>20</v>
      </c>
      <c r="C437" s="36" t="s">
        <v>38</v>
      </c>
      <c r="D437" s="38">
        <f>[1]Actuals!D438</f>
        <v>0</v>
      </c>
      <c r="E437" s="38">
        <f>[1]Actuals!G438</f>
        <v>0</v>
      </c>
      <c r="F437" s="61">
        <f>[1]Actuals!J438</f>
        <v>4609562</v>
      </c>
      <c r="G437" s="40"/>
      <c r="H437" s="40"/>
      <c r="I437" s="41"/>
    </row>
    <row r="438" spans="2:12" ht="15.75" thickBot="1" x14ac:dyDescent="0.3">
      <c r="B438" s="35">
        <v>21</v>
      </c>
      <c r="C438" s="53" t="s">
        <v>39</v>
      </c>
      <c r="D438" s="38">
        <f>[1]Actuals!D439</f>
        <v>0</v>
      </c>
      <c r="E438" s="38">
        <f>[1]Actuals!G439</f>
        <v>0</v>
      </c>
      <c r="F438" s="61">
        <f>[1]Actuals!J439</f>
        <v>0</v>
      </c>
    </row>
    <row r="439" spans="2:12" ht="15.75" thickBot="1" x14ac:dyDescent="0.3">
      <c r="B439" s="35"/>
      <c r="C439" s="44" t="s">
        <v>16</v>
      </c>
      <c r="D439" s="45">
        <f>SUM(D417:D438)</f>
        <v>30394290.833333336</v>
      </c>
      <c r="E439" s="45">
        <f>SUM(E417:E438)</f>
        <v>17973434.666666668</v>
      </c>
      <c r="F439" s="46">
        <f>SUM(F417:F438)</f>
        <v>38180095.666666672</v>
      </c>
      <c r="I439" s="48"/>
      <c r="J439" s="42"/>
    </row>
    <row r="440" spans="2:12" ht="15.75" thickBot="1" x14ac:dyDescent="0.3">
      <c r="B440" s="35"/>
      <c r="C440" s="44" t="s">
        <v>40</v>
      </c>
      <c r="D440" s="45">
        <f>D439+D416+D413</f>
        <v>51348920.833333336</v>
      </c>
      <c r="E440" s="45">
        <f>E439+E416+E413</f>
        <v>33574988</v>
      </c>
      <c r="F440" s="46">
        <f>F439+F416+F413</f>
        <v>58916135.666666672</v>
      </c>
      <c r="I440" s="48"/>
      <c r="J440" s="42"/>
    </row>
    <row r="441" spans="2:12" ht="15" customHeight="1" x14ac:dyDescent="0.25">
      <c r="B441" s="31" t="s">
        <v>41</v>
      </c>
      <c r="C441" s="55" t="s">
        <v>42</v>
      </c>
      <c r="D441" s="56"/>
      <c r="E441" s="56"/>
      <c r="F441" s="57"/>
      <c r="G441" s="47"/>
      <c r="H441" s="47"/>
      <c r="I441" s="48"/>
      <c r="J441" s="42"/>
    </row>
    <row r="442" spans="2:12" x14ac:dyDescent="0.25">
      <c r="B442" s="35">
        <v>1</v>
      </c>
      <c r="C442" s="58" t="s">
        <v>43</v>
      </c>
      <c r="D442" s="124">
        <f>[1]Actuals!D443</f>
        <v>165000</v>
      </c>
      <c r="E442" s="59">
        <f>[1]Actuals!G443</f>
        <v>156300</v>
      </c>
      <c r="F442" s="125">
        <f>[1]Actuals!J443</f>
        <v>165000</v>
      </c>
      <c r="G442" s="47"/>
      <c r="H442" s="47"/>
      <c r="I442" s="48"/>
      <c r="J442" s="42"/>
    </row>
    <row r="443" spans="2:12" x14ac:dyDescent="0.25">
      <c r="B443" s="35">
        <v>2</v>
      </c>
      <c r="C443" s="36" t="s">
        <v>44</v>
      </c>
      <c r="D443" s="37">
        <f>[1]Actuals!D444</f>
        <v>200000</v>
      </c>
      <c r="E443" s="38">
        <f>[1]Actuals!G444</f>
        <v>200000</v>
      </c>
      <c r="F443" s="39">
        <f>[1]Actuals!J444</f>
        <v>200000</v>
      </c>
      <c r="G443" s="64"/>
      <c r="H443" s="64"/>
      <c r="I443" s="126"/>
      <c r="J443" s="63"/>
    </row>
    <row r="444" spans="2:12" x14ac:dyDescent="0.25">
      <c r="B444" s="35">
        <v>3</v>
      </c>
      <c r="C444" s="36" t="s">
        <v>45</v>
      </c>
      <c r="D444" s="37">
        <f>[1]Actuals!D445</f>
        <v>0</v>
      </c>
      <c r="E444" s="38">
        <f>[1]Actuals!G445</f>
        <v>0</v>
      </c>
      <c r="F444" s="39">
        <f>[1]Actuals!J445</f>
        <v>0</v>
      </c>
      <c r="G444" s="64"/>
      <c r="H444" s="64"/>
      <c r="I444" s="126"/>
      <c r="J444" s="63"/>
    </row>
    <row r="445" spans="2:12" x14ac:dyDescent="0.25">
      <c r="B445" s="35">
        <v>4</v>
      </c>
      <c r="C445" s="36" t="s">
        <v>46</v>
      </c>
      <c r="D445" s="37">
        <f>[1]Actuals!D446</f>
        <v>400000</v>
      </c>
      <c r="E445" s="38">
        <f>[1]Actuals!G446</f>
        <v>400000</v>
      </c>
      <c r="F445" s="39">
        <f>[1]Actuals!J446</f>
        <v>500000</v>
      </c>
      <c r="G445" s="64"/>
      <c r="H445" s="64"/>
      <c r="I445" s="126"/>
      <c r="J445" s="63"/>
    </row>
    <row r="446" spans="2:12" x14ac:dyDescent="0.25">
      <c r="B446" s="35">
        <v>5</v>
      </c>
      <c r="C446" s="36" t="s">
        <v>47</v>
      </c>
      <c r="D446" s="37">
        <f>[1]Actuals!D447</f>
        <v>0</v>
      </c>
      <c r="E446" s="38">
        <f>[1]Actuals!G447</f>
        <v>0</v>
      </c>
      <c r="F446" s="39">
        <f>[1]Actuals!J447</f>
        <v>0</v>
      </c>
      <c r="G446" s="118"/>
      <c r="H446" s="118"/>
      <c r="J446" s="42"/>
    </row>
    <row r="447" spans="2:12" x14ac:dyDescent="0.25">
      <c r="B447" s="35">
        <v>6</v>
      </c>
      <c r="C447" s="43" t="s">
        <v>48</v>
      </c>
      <c r="D447" s="37">
        <f>[1]Actuals!D448</f>
        <v>560000</v>
      </c>
      <c r="E447" s="38">
        <f>[1]Actuals!G448</f>
        <v>560000</v>
      </c>
      <c r="F447" s="39">
        <f>[1]Actuals!J448</f>
        <v>600000</v>
      </c>
      <c r="G447" s="47"/>
      <c r="H447" s="47"/>
      <c r="I447" s="48"/>
      <c r="J447" s="42"/>
    </row>
    <row r="448" spans="2:12" ht="15.75" thickBot="1" x14ac:dyDescent="0.3">
      <c r="B448" s="35">
        <v>7</v>
      </c>
      <c r="C448" s="53" t="s">
        <v>49</v>
      </c>
      <c r="D448" s="124">
        <f>[1]Actuals!D449</f>
        <v>0</v>
      </c>
      <c r="E448" s="59">
        <f>[1]Actuals!G449</f>
        <v>0</v>
      </c>
      <c r="F448" s="125">
        <f>[1]Actuals!J449</f>
        <v>0</v>
      </c>
      <c r="G448" s="119"/>
      <c r="H448" s="120"/>
      <c r="I448" s="50"/>
      <c r="J448" s="84"/>
      <c r="L448" s="8"/>
    </row>
    <row r="449" spans="2:10" ht="15.75" thickBot="1" x14ac:dyDescent="0.3">
      <c r="B449" s="35"/>
      <c r="C449" s="44" t="s">
        <v>16</v>
      </c>
      <c r="D449" s="45">
        <f>SUM(D442:D448)</f>
        <v>1325000</v>
      </c>
      <c r="E449" s="45">
        <f>SUM(E442:E448)</f>
        <v>1316300</v>
      </c>
      <c r="F449" s="46">
        <f>SUM(F442:F448)</f>
        <v>1465000</v>
      </c>
      <c r="G449" s="47"/>
      <c r="H449" s="47"/>
      <c r="I449" s="48"/>
      <c r="J449" s="42"/>
    </row>
    <row r="450" spans="2:10" x14ac:dyDescent="0.25">
      <c r="B450" s="31" t="s">
        <v>50</v>
      </c>
      <c r="C450" s="26" t="s">
        <v>51</v>
      </c>
      <c r="D450" s="27"/>
      <c r="E450" s="27"/>
      <c r="F450" s="28"/>
    </row>
    <row r="451" spans="2:10" x14ac:dyDescent="0.25">
      <c r="B451" s="31" t="s">
        <v>8</v>
      </c>
      <c r="C451" s="78" t="s">
        <v>114</v>
      </c>
      <c r="D451" s="79"/>
      <c r="E451" s="79"/>
      <c r="F451" s="80"/>
    </row>
    <row r="452" spans="2:10" x14ac:dyDescent="0.25">
      <c r="B452" s="35">
        <v>1</v>
      </c>
      <c r="C452" s="36" t="s">
        <v>115</v>
      </c>
      <c r="D452" s="38">
        <f>[1]Actuals!D453</f>
        <v>750000</v>
      </c>
      <c r="E452" s="38">
        <f>[1]Actuals!G453</f>
        <v>250000</v>
      </c>
      <c r="F452" s="61">
        <f>[1]Actuals!J453</f>
        <v>1000000</v>
      </c>
    </row>
    <row r="453" spans="2:10" x14ac:dyDescent="0.25">
      <c r="B453" s="35">
        <v>2</v>
      </c>
      <c r="C453" s="36" t="s">
        <v>116</v>
      </c>
      <c r="D453" s="38">
        <f>[1]Actuals!D454</f>
        <v>150000</v>
      </c>
      <c r="E453" s="38">
        <f>[1]Actuals!G454</f>
        <v>50000</v>
      </c>
      <c r="F453" s="61">
        <f>[1]Actuals!J454</f>
        <v>250000</v>
      </c>
    </row>
    <row r="454" spans="2:10" x14ac:dyDescent="0.25">
      <c r="B454" s="35">
        <v>3</v>
      </c>
      <c r="C454" s="36" t="s">
        <v>117</v>
      </c>
      <c r="D454" s="38">
        <f>[1]Actuals!D455</f>
        <v>100000</v>
      </c>
      <c r="E454" s="38">
        <f>[1]Actuals!G455</f>
        <v>123000</v>
      </c>
      <c r="F454" s="61">
        <f>[1]Actuals!J455</f>
        <v>150000</v>
      </c>
      <c r="J454" s="63"/>
    </row>
    <row r="455" spans="2:10" x14ac:dyDescent="0.25">
      <c r="B455" s="35">
        <v>4</v>
      </c>
      <c r="C455" s="36" t="s">
        <v>118</v>
      </c>
      <c r="D455" s="38">
        <f>[1]Actuals!D456</f>
        <v>120000</v>
      </c>
      <c r="E455" s="38">
        <f>[1]Actuals!G456</f>
        <v>120000</v>
      </c>
      <c r="F455" s="61">
        <f>[1]Actuals!J456</f>
        <v>120000</v>
      </c>
    </row>
    <row r="456" spans="2:10" x14ac:dyDescent="0.25">
      <c r="B456" s="35">
        <v>5</v>
      </c>
      <c r="C456" s="36" t="s">
        <v>119</v>
      </c>
      <c r="D456" s="38">
        <f>[1]Actuals!D457</f>
        <v>1000000</v>
      </c>
      <c r="E456" s="38">
        <f>[1]Actuals!G457</f>
        <v>1000000</v>
      </c>
      <c r="F456" s="61">
        <f>[1]Actuals!J457</f>
        <v>1200000</v>
      </c>
    </row>
    <row r="457" spans="2:10" x14ac:dyDescent="0.25">
      <c r="B457" s="35">
        <v>6</v>
      </c>
      <c r="C457" s="36" t="s">
        <v>120</v>
      </c>
      <c r="D457" s="38">
        <f>[1]Actuals!D458</f>
        <v>80000</v>
      </c>
      <c r="E457" s="38">
        <f>[1]Actuals!G458</f>
        <v>56000</v>
      </c>
      <c r="F457" s="61">
        <f>[1]Actuals!J458</f>
        <v>80000</v>
      </c>
    </row>
    <row r="458" spans="2:10" x14ac:dyDescent="0.25">
      <c r="B458" s="35">
        <v>7</v>
      </c>
      <c r="C458" s="36" t="s">
        <v>121</v>
      </c>
      <c r="D458" s="38">
        <f>[1]Actuals!D459</f>
        <v>30000</v>
      </c>
      <c r="E458" s="38">
        <f>[1]Actuals!G459</f>
        <v>20000</v>
      </c>
      <c r="F458" s="61">
        <f>[1]Actuals!J459</f>
        <v>35000</v>
      </c>
      <c r="J458" s="110" t="s">
        <v>122</v>
      </c>
    </row>
    <row r="459" spans="2:10" x14ac:dyDescent="0.25">
      <c r="B459" s="35">
        <v>8</v>
      </c>
      <c r="C459" s="36" t="s">
        <v>123</v>
      </c>
      <c r="D459" s="38">
        <f>[1]Actuals!D460</f>
        <v>2000000</v>
      </c>
      <c r="E459" s="38">
        <f>[1]Actuals!G460</f>
        <v>1700000</v>
      </c>
      <c r="F459" s="61">
        <f>[1]Actuals!J460</f>
        <v>2000000</v>
      </c>
    </row>
    <row r="460" spans="2:10" x14ac:dyDescent="0.25">
      <c r="B460" s="35">
        <v>9</v>
      </c>
      <c r="C460" s="36" t="s">
        <v>124</v>
      </c>
      <c r="D460" s="38">
        <f>[1]Actuals!D461</f>
        <v>40000</v>
      </c>
      <c r="E460" s="38">
        <f>[1]Actuals!G461</f>
        <v>20000</v>
      </c>
      <c r="F460" s="61">
        <f>[1]Actuals!J461</f>
        <v>50000</v>
      </c>
    </row>
    <row r="461" spans="2:10" x14ac:dyDescent="0.25">
      <c r="B461" s="35">
        <v>10</v>
      </c>
      <c r="C461" s="36" t="s">
        <v>125</v>
      </c>
      <c r="D461" s="38">
        <f>[1]Actuals!D462</f>
        <v>10000</v>
      </c>
      <c r="E461" s="38">
        <f>[1]Actuals!G462</f>
        <v>1475</v>
      </c>
      <c r="F461" s="61">
        <f>[1]Actuals!J462</f>
        <v>60000</v>
      </c>
      <c r="J461" s="63"/>
    </row>
    <row r="462" spans="2:10" x14ac:dyDescent="0.25">
      <c r="B462" s="122">
        <v>11</v>
      </c>
      <c r="C462" s="43" t="s">
        <v>126</v>
      </c>
      <c r="D462" s="38">
        <f>[1]Actuals!D463</f>
        <v>0</v>
      </c>
      <c r="E462" s="38">
        <f>[1]Actuals!G463</f>
        <v>0</v>
      </c>
      <c r="F462" s="61">
        <f>[1]Actuals!J463</f>
        <v>0</v>
      </c>
    </row>
    <row r="463" spans="2:10" x14ac:dyDescent="0.25">
      <c r="B463" s="35">
        <v>12</v>
      </c>
      <c r="C463" s="43" t="s">
        <v>127</v>
      </c>
      <c r="D463" s="38">
        <f>[1]Actuals!D464</f>
        <v>5000</v>
      </c>
      <c r="E463" s="38">
        <f>[1]Actuals!G464</f>
        <v>0</v>
      </c>
      <c r="F463" s="61">
        <f>[1]Actuals!J464</f>
        <v>6000</v>
      </c>
    </row>
    <row r="464" spans="2:10" ht="15.75" thickBot="1" x14ac:dyDescent="0.3">
      <c r="B464" s="35">
        <v>13</v>
      </c>
      <c r="C464" s="53" t="s">
        <v>122</v>
      </c>
      <c r="D464" s="38">
        <f>[1]Actuals!D465</f>
        <v>100000</v>
      </c>
      <c r="E464" s="38">
        <f>[1]Actuals!G465</f>
        <v>50000</v>
      </c>
      <c r="F464" s="61">
        <f>[1]Actuals!J465</f>
        <v>150000</v>
      </c>
    </row>
    <row r="465" spans="2:10" ht="15.75" thickBot="1" x14ac:dyDescent="0.3">
      <c r="B465" s="85"/>
      <c r="C465" s="44" t="s">
        <v>16</v>
      </c>
      <c r="D465" s="45">
        <f>SUM(D452:D464)</f>
        <v>4385000</v>
      </c>
      <c r="E465" s="45">
        <f>SUM(E452:E464)</f>
        <v>3390475</v>
      </c>
      <c r="F465" s="46">
        <f>SUM(F452:F464)</f>
        <v>5101000</v>
      </c>
      <c r="I465" s="48"/>
      <c r="J465" s="42"/>
    </row>
    <row r="466" spans="2:10" ht="15.75" thickBot="1" x14ac:dyDescent="0.3">
      <c r="B466" s="127"/>
      <c r="C466" s="128"/>
      <c r="D466" s="88"/>
      <c r="E466" s="88"/>
      <c r="F466" s="88"/>
    </row>
    <row r="467" spans="2:10" ht="15.75" thickBot="1" x14ac:dyDescent="0.3">
      <c r="B467" s="127"/>
      <c r="C467" s="129"/>
      <c r="D467" s="130"/>
      <c r="E467" s="130"/>
      <c r="F467" s="130"/>
    </row>
    <row r="468" spans="2:10" ht="14.25" customHeight="1" x14ac:dyDescent="0.2">
      <c r="B468" s="90" t="s">
        <v>0</v>
      </c>
      <c r="C468" s="91" t="s">
        <v>112</v>
      </c>
      <c r="D468" s="11">
        <v>16</v>
      </c>
      <c r="E468" s="12" t="str">
        <f>$E$2</f>
        <v>PAKISTAN TOBACCO BOARD                                          BUDGET ESTIMATES,  2024-25</v>
      </c>
      <c r="F468" s="13"/>
    </row>
    <row r="469" spans="2:10" ht="12.75" customHeight="1" x14ac:dyDescent="0.2">
      <c r="B469" s="92"/>
      <c r="C469" s="93"/>
      <c r="D469" s="17"/>
      <c r="E469" s="18"/>
      <c r="F469" s="19"/>
    </row>
    <row r="470" spans="2:10" ht="30.75" thickBot="1" x14ac:dyDescent="0.25">
      <c r="B470" s="20"/>
      <c r="C470" s="21"/>
      <c r="D470" s="22" t="str">
        <f>$D$4</f>
        <v>Budget Estimates                                             2023-24</v>
      </c>
      <c r="E470" s="23" t="str">
        <f>$E$4</f>
        <v>Revised Estimates
 2023-24</v>
      </c>
      <c r="F470" s="24" t="str">
        <f>$F$4</f>
        <v>Proposed Budget 
2024-2025</v>
      </c>
    </row>
    <row r="471" spans="2:10" ht="15" customHeight="1" x14ac:dyDescent="0.25">
      <c r="B471" s="121" t="s">
        <v>14</v>
      </c>
      <c r="C471" s="32" t="s">
        <v>128</v>
      </c>
      <c r="D471" s="33"/>
      <c r="E471" s="33"/>
      <c r="F471" s="34"/>
    </row>
    <row r="472" spans="2:10" ht="15" customHeight="1" x14ac:dyDescent="0.25">
      <c r="B472" s="121" t="s">
        <v>129</v>
      </c>
      <c r="C472" s="32" t="s">
        <v>130</v>
      </c>
      <c r="D472" s="33"/>
      <c r="E472" s="33"/>
      <c r="F472" s="34"/>
    </row>
    <row r="473" spans="2:10" x14ac:dyDescent="0.25">
      <c r="B473" s="122">
        <v>1</v>
      </c>
      <c r="C473" s="36" t="s">
        <v>131</v>
      </c>
      <c r="D473" s="38">
        <f>[1]Actuals!D469</f>
        <v>7000000</v>
      </c>
      <c r="E473" s="38">
        <f>[1]Actuals!G469</f>
        <v>546600</v>
      </c>
      <c r="F473" s="61">
        <f>[1]Actuals!J469</f>
        <v>4000000</v>
      </c>
      <c r="I473" s="52"/>
      <c r="J473" s="63"/>
    </row>
    <row r="474" spans="2:10" x14ac:dyDescent="0.25">
      <c r="B474" s="122">
        <v>2</v>
      </c>
      <c r="C474" s="36" t="s">
        <v>132</v>
      </c>
      <c r="D474" s="38">
        <f>[1]Actuals!D470</f>
        <v>500000</v>
      </c>
      <c r="E474" s="38">
        <f>[1]Actuals!G470</f>
        <v>110000</v>
      </c>
      <c r="F474" s="61">
        <f>[1]Actuals!J470</f>
        <v>300000</v>
      </c>
      <c r="I474" s="52"/>
      <c r="J474" s="63"/>
    </row>
    <row r="475" spans="2:10" ht="15" customHeight="1" x14ac:dyDescent="0.25">
      <c r="B475" s="121" t="s">
        <v>133</v>
      </c>
      <c r="C475" s="78" t="s">
        <v>134</v>
      </c>
      <c r="D475" s="79"/>
      <c r="E475" s="79"/>
      <c r="F475" s="80"/>
    </row>
    <row r="476" spans="2:10" x14ac:dyDescent="0.25">
      <c r="B476" s="122">
        <v>1</v>
      </c>
      <c r="C476" s="36" t="s">
        <v>131</v>
      </c>
      <c r="D476" s="38">
        <f>[1]Actuals!D472</f>
        <v>30000</v>
      </c>
      <c r="E476" s="38">
        <f>[1]Actuals!G472</f>
        <v>0</v>
      </c>
      <c r="F476" s="61">
        <f>[1]Actuals!J472</f>
        <v>170000</v>
      </c>
      <c r="I476" s="52"/>
      <c r="J476" s="63"/>
    </row>
    <row r="477" spans="2:10" x14ac:dyDescent="0.25">
      <c r="B477" s="122">
        <v>2</v>
      </c>
      <c r="C477" s="36" t="s">
        <v>132</v>
      </c>
      <c r="D477" s="38">
        <f>[1]Actuals!D473</f>
        <v>20000</v>
      </c>
      <c r="E477" s="38">
        <f>[1]Actuals!G473</f>
        <v>0</v>
      </c>
      <c r="F477" s="61">
        <f>[1]Actuals!J473</f>
        <v>50000</v>
      </c>
      <c r="I477" s="52"/>
      <c r="J477" s="63"/>
    </row>
    <row r="478" spans="2:10" ht="15" customHeight="1" x14ac:dyDescent="0.25">
      <c r="B478" s="121" t="s">
        <v>135</v>
      </c>
      <c r="C478" s="78" t="s">
        <v>136</v>
      </c>
      <c r="D478" s="79"/>
      <c r="E478" s="79"/>
      <c r="F478" s="80"/>
    </row>
    <row r="479" spans="2:10" x14ac:dyDescent="0.25">
      <c r="B479" s="122">
        <v>1</v>
      </c>
      <c r="C479" s="36" t="s">
        <v>131</v>
      </c>
      <c r="D479" s="38">
        <f>[1]Actuals!D475</f>
        <v>300000</v>
      </c>
      <c r="E479" s="38">
        <f>[1]Actuals!G475</f>
        <v>0</v>
      </c>
      <c r="F479" s="61">
        <f>[1]Actuals!J475</f>
        <v>500000</v>
      </c>
      <c r="I479" s="52"/>
      <c r="J479" s="63"/>
    </row>
    <row r="480" spans="2:10" x14ac:dyDescent="0.25">
      <c r="B480" s="122">
        <v>2</v>
      </c>
      <c r="C480" s="36" t="s">
        <v>132</v>
      </c>
      <c r="D480" s="38">
        <f>[1]Actuals!D476</f>
        <v>150000</v>
      </c>
      <c r="E480" s="38">
        <f>[1]Actuals!G476</f>
        <v>0</v>
      </c>
      <c r="F480" s="61">
        <f>[1]Actuals!J476</f>
        <v>250000</v>
      </c>
      <c r="I480" s="52"/>
      <c r="J480" s="63"/>
    </row>
    <row r="481" spans="2:10" ht="15" customHeight="1" x14ac:dyDescent="0.25">
      <c r="B481" s="121" t="s">
        <v>137</v>
      </c>
      <c r="C481" s="78" t="s">
        <v>138</v>
      </c>
      <c r="D481" s="79"/>
      <c r="E481" s="79"/>
      <c r="F481" s="80"/>
    </row>
    <row r="482" spans="2:10" x14ac:dyDescent="0.25">
      <c r="B482" s="122">
        <v>1</v>
      </c>
      <c r="C482" s="36" t="s">
        <v>131</v>
      </c>
      <c r="D482" s="38">
        <f>[1]Actuals!D478</f>
        <v>50000</v>
      </c>
      <c r="E482" s="38">
        <f>[1]Actuals!G478</f>
        <v>0</v>
      </c>
      <c r="F482" s="61">
        <f>[1]Actuals!J478</f>
        <v>50000</v>
      </c>
      <c r="I482" s="52"/>
      <c r="J482" s="63"/>
    </row>
    <row r="483" spans="2:10" ht="15.75" thickBot="1" x14ac:dyDescent="0.3">
      <c r="B483" s="122">
        <v>2</v>
      </c>
      <c r="C483" s="43" t="s">
        <v>132</v>
      </c>
      <c r="D483" s="38">
        <f>[1]Actuals!D479</f>
        <v>30000</v>
      </c>
      <c r="E483" s="38">
        <f>[1]Actuals!G479</f>
        <v>0</v>
      </c>
      <c r="F483" s="61">
        <f>[1]Actuals!J479</f>
        <v>30000</v>
      </c>
      <c r="I483" s="52"/>
      <c r="J483" s="63"/>
    </row>
    <row r="484" spans="2:10" ht="15.75" thickBot="1" x14ac:dyDescent="0.3">
      <c r="B484" s="131"/>
      <c r="C484" s="44" t="s">
        <v>139</v>
      </c>
      <c r="D484" s="45">
        <f>SUM(D471:D483)</f>
        <v>8080000</v>
      </c>
      <c r="E484" s="45">
        <f>SUM(E471:E483)</f>
        <v>656600</v>
      </c>
      <c r="F484" s="46">
        <f>SUM(F471:F483)</f>
        <v>5350000</v>
      </c>
      <c r="I484" s="48"/>
      <c r="J484" s="42"/>
    </row>
    <row r="485" spans="2:10" x14ac:dyDescent="0.25">
      <c r="B485" s="121" t="s">
        <v>17</v>
      </c>
      <c r="C485" s="55" t="s">
        <v>52</v>
      </c>
      <c r="D485" s="103"/>
      <c r="E485" s="103"/>
      <c r="F485" s="104"/>
    </row>
    <row r="486" spans="2:10" ht="15.75" thickBot="1" x14ac:dyDescent="0.3">
      <c r="B486" s="122">
        <v>1</v>
      </c>
      <c r="C486" s="36" t="s">
        <v>53</v>
      </c>
      <c r="D486" s="38">
        <f>[1]Actuals!D487</f>
        <v>0</v>
      </c>
      <c r="E486" s="38">
        <f>[1]Actuals!G487</f>
        <v>0</v>
      </c>
      <c r="F486" s="61">
        <f>[1]Actuals!J487</f>
        <v>0</v>
      </c>
    </row>
    <row r="487" spans="2:10" ht="15.75" thickBot="1" x14ac:dyDescent="0.3">
      <c r="B487" s="131"/>
      <c r="C487" s="44" t="s">
        <v>13</v>
      </c>
      <c r="D487" s="45">
        <f>SUM(D486:D486)</f>
        <v>0</v>
      </c>
      <c r="E487" s="45">
        <f>SUM(E486:E486)</f>
        <v>0</v>
      </c>
      <c r="F487" s="46">
        <f>SUM(F486:F486)</f>
        <v>0</v>
      </c>
      <c r="I487" s="48"/>
      <c r="J487" s="42"/>
    </row>
    <row r="488" spans="2:10" ht="15.75" thickBot="1" x14ac:dyDescent="0.3">
      <c r="B488" s="131"/>
      <c r="C488" s="44" t="s">
        <v>140</v>
      </c>
      <c r="D488" s="45">
        <f>D465+D484+D487</f>
        <v>12465000</v>
      </c>
      <c r="E488" s="45">
        <f>E465+E484+E487</f>
        <v>4047075</v>
      </c>
      <c r="F488" s="46">
        <f>F465+F484+F487</f>
        <v>10451000</v>
      </c>
      <c r="I488" s="48"/>
      <c r="J488" s="42"/>
    </row>
    <row r="489" spans="2:10" x14ac:dyDescent="0.25">
      <c r="B489" s="31" t="s">
        <v>54</v>
      </c>
      <c r="C489" s="32" t="s">
        <v>55</v>
      </c>
      <c r="D489" s="33"/>
      <c r="E489" s="33"/>
      <c r="F489" s="34"/>
    </row>
    <row r="490" spans="2:10" x14ac:dyDescent="0.25">
      <c r="B490" s="31" t="s">
        <v>8</v>
      </c>
      <c r="C490" s="32" t="s">
        <v>56</v>
      </c>
      <c r="D490" s="33"/>
      <c r="E490" s="33"/>
      <c r="F490" s="34"/>
    </row>
    <row r="491" spans="2:10" x14ac:dyDescent="0.25">
      <c r="B491" s="35">
        <v>1</v>
      </c>
      <c r="C491" s="36" t="s">
        <v>57</v>
      </c>
      <c r="D491" s="38">
        <f>[1]Actuals!D492</f>
        <v>700000</v>
      </c>
      <c r="E491" s="38">
        <f>[1]Actuals!G492</f>
        <v>200000</v>
      </c>
      <c r="F491" s="61">
        <f>[1]Actuals!J492</f>
        <v>500000</v>
      </c>
      <c r="J491" s="63"/>
    </row>
    <row r="492" spans="2:10" x14ac:dyDescent="0.25">
      <c r="B492" s="35">
        <v>2</v>
      </c>
      <c r="C492" s="36" t="s">
        <v>58</v>
      </c>
      <c r="D492" s="38">
        <f>[1]Actuals!D493</f>
        <v>50000</v>
      </c>
      <c r="E492" s="38">
        <f>[1]Actuals!G493</f>
        <v>0</v>
      </c>
      <c r="F492" s="61">
        <f>[1]Actuals!J493</f>
        <v>100000</v>
      </c>
    </row>
    <row r="493" spans="2:10" x14ac:dyDescent="0.25">
      <c r="B493" s="35">
        <v>3</v>
      </c>
      <c r="C493" s="36" t="s">
        <v>59</v>
      </c>
      <c r="D493" s="38">
        <f>[1]Actuals!D494</f>
        <v>60000</v>
      </c>
      <c r="E493" s="38">
        <f>[1]Actuals!G494</f>
        <v>30000</v>
      </c>
      <c r="F493" s="61">
        <f>[1]Actuals!J494</f>
        <v>150000</v>
      </c>
    </row>
    <row r="494" spans="2:10" x14ac:dyDescent="0.25">
      <c r="B494" s="35">
        <v>4</v>
      </c>
      <c r="C494" s="36" t="s">
        <v>60</v>
      </c>
      <c r="D494" s="38">
        <f>[1]Actuals!D495</f>
        <v>50000</v>
      </c>
      <c r="E494" s="38">
        <f>[1]Actuals!G495</f>
        <v>20000</v>
      </c>
      <c r="F494" s="61">
        <f>[1]Actuals!J495</f>
        <v>100000</v>
      </c>
    </row>
    <row r="495" spans="2:10" ht="15.75" thickBot="1" x14ac:dyDescent="0.3">
      <c r="B495" s="35">
        <v>5</v>
      </c>
      <c r="C495" s="43" t="s">
        <v>61</v>
      </c>
      <c r="D495" s="38">
        <f>[1]Actuals!D496</f>
        <v>2000000</v>
      </c>
      <c r="E495" s="38">
        <f>[1]Actuals!G496</f>
        <v>700000</v>
      </c>
      <c r="F495" s="61">
        <f>[1]Actuals!J496</f>
        <v>2000000</v>
      </c>
      <c r="J495" s="62"/>
    </row>
    <row r="496" spans="2:10" ht="15.75" thickBot="1" x14ac:dyDescent="0.3">
      <c r="B496" s="35"/>
      <c r="C496" s="44" t="s">
        <v>16</v>
      </c>
      <c r="D496" s="45">
        <f>SUM(D491:D495)</f>
        <v>2860000</v>
      </c>
      <c r="E496" s="45">
        <f>SUM(E491:E495)</f>
        <v>950000</v>
      </c>
      <c r="F496" s="46">
        <f>SUM(F491:F495)</f>
        <v>2850000</v>
      </c>
      <c r="I496" s="48"/>
      <c r="J496" s="42"/>
    </row>
    <row r="497" spans="2:10" ht="15.75" thickTop="1" x14ac:dyDescent="0.25">
      <c r="B497" s="31" t="s">
        <v>14</v>
      </c>
      <c r="C497" s="132" t="s">
        <v>64</v>
      </c>
      <c r="D497" s="133"/>
      <c r="E497" s="133"/>
      <c r="F497" s="134"/>
    </row>
    <row r="498" spans="2:10" x14ac:dyDescent="0.25">
      <c r="B498" s="35">
        <v>1</v>
      </c>
      <c r="C498" s="36" t="s">
        <v>65</v>
      </c>
      <c r="D498" s="38">
        <f>[1]Actuals!D499</f>
        <v>30000</v>
      </c>
      <c r="E498" s="38">
        <f>[1]Actuals!G499</f>
        <v>10000</v>
      </c>
      <c r="F498" s="61">
        <f>[1]Actuals!J499</f>
        <v>50000</v>
      </c>
    </row>
    <row r="499" spans="2:10" ht="15.75" thickBot="1" x14ac:dyDescent="0.3">
      <c r="B499" s="35">
        <v>2</v>
      </c>
      <c r="C499" s="43" t="s">
        <v>66</v>
      </c>
      <c r="D499" s="38">
        <f>[1]Actuals!D500</f>
        <v>900000</v>
      </c>
      <c r="E499" s="38">
        <f>[1]Actuals!G500</f>
        <v>743416</v>
      </c>
      <c r="F499" s="61">
        <f>[1]Actuals!J500</f>
        <v>1100000</v>
      </c>
    </row>
    <row r="500" spans="2:10" ht="15.75" thickBot="1" x14ac:dyDescent="0.3">
      <c r="B500" s="35"/>
      <c r="C500" s="44" t="s">
        <v>62</v>
      </c>
      <c r="D500" s="45">
        <f>SUM(D498:D499)</f>
        <v>930000</v>
      </c>
      <c r="E500" s="45">
        <f>SUM(E498:E499)</f>
        <v>753416</v>
      </c>
      <c r="F500" s="46">
        <f>SUM(F498:F499)</f>
        <v>1150000</v>
      </c>
      <c r="I500" s="48"/>
      <c r="J500" s="42"/>
    </row>
    <row r="501" spans="2:10" x14ac:dyDescent="0.25">
      <c r="B501" s="31" t="s">
        <v>17</v>
      </c>
      <c r="C501" s="77" t="s">
        <v>67</v>
      </c>
      <c r="D501" s="69"/>
      <c r="E501" s="69"/>
      <c r="F501" s="70"/>
    </row>
    <row r="502" spans="2:10" x14ac:dyDescent="0.25">
      <c r="B502" s="35">
        <v>1</v>
      </c>
      <c r="C502" s="36" t="s">
        <v>68</v>
      </c>
      <c r="D502" s="38">
        <f>[1]Actuals!D503</f>
        <v>40000</v>
      </c>
      <c r="E502" s="38">
        <f>[1]Actuals!G503</f>
        <v>3000</v>
      </c>
      <c r="F502" s="61">
        <f>[1]Actuals!J503</f>
        <v>45000</v>
      </c>
    </row>
    <row r="503" spans="2:10" ht="15.75" thickBot="1" x14ac:dyDescent="0.3">
      <c r="B503" s="35">
        <v>2</v>
      </c>
      <c r="C503" s="43" t="s">
        <v>69</v>
      </c>
      <c r="D503" s="38">
        <f>[1]Actuals!D504</f>
        <v>80000</v>
      </c>
      <c r="E503" s="38">
        <f>[1]Actuals!G504</f>
        <v>62000</v>
      </c>
      <c r="F503" s="61">
        <f>[1]Actuals!J504</f>
        <v>120000</v>
      </c>
    </row>
    <row r="504" spans="2:10" ht="15.75" thickBot="1" x14ac:dyDescent="0.3">
      <c r="B504" s="31"/>
      <c r="C504" s="44" t="s">
        <v>70</v>
      </c>
      <c r="D504" s="45">
        <f>SUM(D502:D503)</f>
        <v>120000</v>
      </c>
      <c r="E504" s="45">
        <f>SUM(E502:E503)</f>
        <v>65000</v>
      </c>
      <c r="F504" s="46">
        <f>SUM(F502:F503)</f>
        <v>165000</v>
      </c>
      <c r="I504" s="48"/>
      <c r="J504" s="42"/>
    </row>
    <row r="505" spans="2:10" x14ac:dyDescent="0.25">
      <c r="B505" s="31" t="s">
        <v>71</v>
      </c>
      <c r="C505" s="105" t="s">
        <v>72</v>
      </c>
      <c r="D505" s="106"/>
      <c r="E505" s="106"/>
      <c r="F505" s="107"/>
    </row>
    <row r="506" spans="2:10" x14ac:dyDescent="0.25">
      <c r="B506" s="35">
        <v>1</v>
      </c>
      <c r="C506" s="36" t="s">
        <v>73</v>
      </c>
      <c r="D506" s="38">
        <f>[1]Actuals!D507</f>
        <v>900000</v>
      </c>
      <c r="E506" s="38">
        <f>[1]Actuals!G507</f>
        <v>700000</v>
      </c>
      <c r="F506" s="61">
        <f>[1]Actuals!J507</f>
        <v>825000</v>
      </c>
      <c r="J506" s="63"/>
    </row>
    <row r="507" spans="2:10" x14ac:dyDescent="0.25">
      <c r="B507" s="35">
        <f>B506+1</f>
        <v>2</v>
      </c>
      <c r="C507" s="36" t="s">
        <v>74</v>
      </c>
      <c r="D507" s="38">
        <f>[1]Actuals!D508</f>
        <v>10000</v>
      </c>
      <c r="E507" s="38">
        <f>[1]Actuals!G508</f>
        <v>10000</v>
      </c>
      <c r="F507" s="61">
        <f>[1]Actuals!J508</f>
        <v>200000</v>
      </c>
    </row>
    <row r="508" spans="2:10" x14ac:dyDescent="0.25">
      <c r="B508" s="35">
        <f t="shared" ref="B508:B518" si="7">B507+1</f>
        <v>3</v>
      </c>
      <c r="C508" s="36" t="s">
        <v>75</v>
      </c>
      <c r="D508" s="38">
        <f>[1]Actuals!D509</f>
        <v>10000</v>
      </c>
      <c r="E508" s="38">
        <f>[1]Actuals!G509</f>
        <v>0</v>
      </c>
      <c r="F508" s="61">
        <f>[1]Actuals!J509</f>
        <v>10000</v>
      </c>
    </row>
    <row r="509" spans="2:10" x14ac:dyDescent="0.25">
      <c r="B509" s="35">
        <f t="shared" si="7"/>
        <v>4</v>
      </c>
      <c r="C509" s="36" t="s">
        <v>76</v>
      </c>
      <c r="D509" s="38">
        <f>[1]Actuals!D510</f>
        <v>10000</v>
      </c>
      <c r="E509" s="38">
        <f>[1]Actuals!G510</f>
        <v>12780</v>
      </c>
      <c r="F509" s="61">
        <f>[1]Actuals!J510</f>
        <v>30000</v>
      </c>
    </row>
    <row r="510" spans="2:10" x14ac:dyDescent="0.25">
      <c r="B510" s="35">
        <f t="shared" si="7"/>
        <v>5</v>
      </c>
      <c r="C510" s="36" t="s">
        <v>77</v>
      </c>
      <c r="D510" s="38">
        <f>[1]Actuals!D511</f>
        <v>0</v>
      </c>
      <c r="E510" s="38">
        <f>[1]Actuals!G511</f>
        <v>0</v>
      </c>
      <c r="F510" s="61">
        <f>[1]Actuals!J511</f>
        <v>0</v>
      </c>
    </row>
    <row r="511" spans="2:10" x14ac:dyDescent="0.25">
      <c r="B511" s="35">
        <f t="shared" si="7"/>
        <v>6</v>
      </c>
      <c r="C511" s="36" t="s">
        <v>78</v>
      </c>
      <c r="D511" s="38">
        <f>[1]Actuals!D512</f>
        <v>40000</v>
      </c>
      <c r="E511" s="38">
        <f>[1]Actuals!G512</f>
        <v>40000</v>
      </c>
      <c r="F511" s="61">
        <f>[1]Actuals!J512</f>
        <v>50000</v>
      </c>
    </row>
    <row r="512" spans="2:10" x14ac:dyDescent="0.25">
      <c r="B512" s="35">
        <v>7</v>
      </c>
      <c r="C512" s="95" t="s">
        <v>79</v>
      </c>
      <c r="D512" s="38">
        <f>[1]Actuals!D513</f>
        <v>60000</v>
      </c>
      <c r="E512" s="38">
        <f>[1]Actuals!G513</f>
        <v>163074</v>
      </c>
      <c r="F512" s="61">
        <f>[1]Actuals!J513</f>
        <v>150000</v>
      </c>
    </row>
    <row r="513" spans="2:11" x14ac:dyDescent="0.25">
      <c r="B513" s="35">
        <v>8</v>
      </c>
      <c r="C513" s="36" t="s">
        <v>80</v>
      </c>
      <c r="D513" s="38">
        <f>[1]Actuals!D514</f>
        <v>100000</v>
      </c>
      <c r="E513" s="38">
        <f>[1]Actuals!G514</f>
        <v>0</v>
      </c>
      <c r="F513" s="61">
        <f>[1]Actuals!J514</f>
        <v>200000</v>
      </c>
    </row>
    <row r="514" spans="2:11" x14ac:dyDescent="0.25">
      <c r="B514" s="35">
        <f>B513+1</f>
        <v>9</v>
      </c>
      <c r="C514" s="36" t="s">
        <v>81</v>
      </c>
      <c r="D514" s="38">
        <f>[1]Actuals!D515</f>
        <v>150000</v>
      </c>
      <c r="E514" s="38">
        <f>[1]Actuals!G515</f>
        <v>22750</v>
      </c>
      <c r="F514" s="61">
        <f>[1]Actuals!J515</f>
        <v>300000</v>
      </c>
      <c r="J514" s="63"/>
    </row>
    <row r="515" spans="2:11" x14ac:dyDescent="0.25">
      <c r="B515" s="35">
        <f t="shared" si="7"/>
        <v>10</v>
      </c>
      <c r="C515" s="36" t="s">
        <v>82</v>
      </c>
      <c r="D515" s="38">
        <f>[1]Actuals!D516</f>
        <v>100000</v>
      </c>
      <c r="E515" s="38">
        <f>[1]Actuals!G516</f>
        <v>120000</v>
      </c>
      <c r="F515" s="61">
        <f>[1]Actuals!J516</f>
        <v>200000</v>
      </c>
      <c r="K515" s="1"/>
    </row>
    <row r="516" spans="2:11" x14ac:dyDescent="0.25">
      <c r="B516" s="35">
        <f t="shared" si="7"/>
        <v>11</v>
      </c>
      <c r="C516" s="36" t="s">
        <v>83</v>
      </c>
      <c r="D516" s="38">
        <f>[1]Actuals!D517</f>
        <v>0</v>
      </c>
      <c r="E516" s="38">
        <f>[1]Actuals!G517</f>
        <v>0</v>
      </c>
      <c r="F516" s="61">
        <f>[1]Actuals!J517</f>
        <v>0</v>
      </c>
    </row>
    <row r="517" spans="2:11" x14ac:dyDescent="0.25">
      <c r="B517" s="35">
        <f t="shared" si="7"/>
        <v>12</v>
      </c>
      <c r="C517" s="36" t="s">
        <v>84</v>
      </c>
      <c r="D517" s="38">
        <f>[1]Actuals!D518</f>
        <v>0</v>
      </c>
      <c r="E517" s="38">
        <f>[1]Actuals!G518</f>
        <v>0</v>
      </c>
      <c r="F517" s="61">
        <f>[1]Actuals!J518</f>
        <v>0</v>
      </c>
    </row>
    <row r="518" spans="2:11" x14ac:dyDescent="0.25">
      <c r="B518" s="35">
        <f t="shared" si="7"/>
        <v>13</v>
      </c>
      <c r="C518" s="36" t="s">
        <v>85</v>
      </c>
      <c r="D518" s="38">
        <f>[1]Actuals!D519</f>
        <v>50000</v>
      </c>
      <c r="E518" s="38">
        <f>[1]Actuals!G519</f>
        <v>0</v>
      </c>
      <c r="F518" s="61">
        <f>[1]Actuals!J519</f>
        <v>50000</v>
      </c>
    </row>
    <row r="519" spans="2:11" ht="15.75" thickBot="1" x14ac:dyDescent="0.3">
      <c r="B519" s="35">
        <v>14</v>
      </c>
      <c r="C519" s="53" t="s">
        <v>86</v>
      </c>
      <c r="D519" s="97">
        <f>[1]Actuals!D520</f>
        <v>200000</v>
      </c>
      <c r="E519" s="97">
        <f>[1]Actuals!G520</f>
        <v>48000</v>
      </c>
      <c r="F519" s="98">
        <f>[1]Actuals!J520</f>
        <v>350000</v>
      </c>
    </row>
    <row r="520" spans="2:11" ht="15.75" thickBot="1" x14ac:dyDescent="0.3">
      <c r="B520" s="31"/>
      <c r="C520" s="44" t="s">
        <v>70</v>
      </c>
      <c r="D520" s="45">
        <f>SUM(D506:D519)</f>
        <v>1630000</v>
      </c>
      <c r="E520" s="45">
        <f>SUM(E506:E519)</f>
        <v>1116604</v>
      </c>
      <c r="F520" s="46">
        <f>SUM(F506:F519)</f>
        <v>2365000</v>
      </c>
      <c r="I520" s="48"/>
      <c r="J520" s="42"/>
    </row>
    <row r="521" spans="2:11" ht="15.75" thickBot="1" x14ac:dyDescent="0.3">
      <c r="B521" s="35"/>
      <c r="C521" s="44" t="s">
        <v>87</v>
      </c>
      <c r="D521" s="45">
        <f>D520+D504+D500+D496</f>
        <v>5540000</v>
      </c>
      <c r="E521" s="45">
        <f>E520+E504+E500+E496</f>
        <v>2885020</v>
      </c>
      <c r="F521" s="46">
        <f>F520+F504+F500+F496</f>
        <v>6530000</v>
      </c>
      <c r="I521" s="48"/>
      <c r="J521" s="42"/>
    </row>
    <row r="522" spans="2:11" x14ac:dyDescent="0.25">
      <c r="B522" s="31" t="s">
        <v>88</v>
      </c>
      <c r="C522" s="77" t="s">
        <v>89</v>
      </c>
      <c r="D522" s="69"/>
      <c r="E522" s="69"/>
      <c r="F522" s="70"/>
    </row>
    <row r="523" spans="2:11" x14ac:dyDescent="0.25">
      <c r="B523" s="35">
        <v>1</v>
      </c>
      <c r="C523" s="36" t="s">
        <v>57</v>
      </c>
      <c r="D523" s="38">
        <f>[1]Actuals!D524</f>
        <v>0</v>
      </c>
      <c r="E523" s="38">
        <f>[1]Actuals!G524</f>
        <v>0</v>
      </c>
      <c r="F523" s="61">
        <f>[1]Actuals!J524</f>
        <v>0</v>
      </c>
    </row>
    <row r="524" spans="2:11" x14ac:dyDescent="0.25">
      <c r="B524" s="35">
        <v>2</v>
      </c>
      <c r="C524" s="36" t="s">
        <v>58</v>
      </c>
      <c r="D524" s="38">
        <f>[1]Actuals!D525</f>
        <v>200000</v>
      </c>
      <c r="E524" s="38">
        <f>[1]Actuals!G525</f>
        <v>0</v>
      </c>
      <c r="F524" s="61">
        <f>[1]Actuals!J525</f>
        <v>950000</v>
      </c>
      <c r="J524" s="62"/>
    </row>
    <row r="525" spans="2:11" x14ac:dyDescent="0.25">
      <c r="B525" s="35">
        <v>3</v>
      </c>
      <c r="C525" s="36" t="s">
        <v>90</v>
      </c>
      <c r="D525" s="38">
        <f>[1]Actuals!D526</f>
        <v>300000</v>
      </c>
      <c r="E525" s="38">
        <f>[1]Actuals!G526</f>
        <v>0</v>
      </c>
      <c r="F525" s="61">
        <f>[1]Actuals!J526</f>
        <v>300000</v>
      </c>
    </row>
    <row r="526" spans="2:11" x14ac:dyDescent="0.25">
      <c r="B526" s="35">
        <v>4</v>
      </c>
      <c r="C526" s="36" t="s">
        <v>60</v>
      </c>
      <c r="D526" s="38">
        <f>[1]Actuals!D527</f>
        <v>150000</v>
      </c>
      <c r="E526" s="38">
        <f>[1]Actuals!G527</f>
        <v>0</v>
      </c>
      <c r="F526" s="61">
        <f>[1]Actuals!J527</f>
        <v>150000</v>
      </c>
    </row>
    <row r="527" spans="2:11" x14ac:dyDescent="0.25">
      <c r="B527" s="35">
        <v>5</v>
      </c>
      <c r="C527" s="36" t="s">
        <v>141</v>
      </c>
      <c r="D527" s="38">
        <f>[1]Actuals!D528</f>
        <v>10000000</v>
      </c>
      <c r="E527" s="38">
        <f>[1]Actuals!G528</f>
        <v>0</v>
      </c>
      <c r="F527" s="61">
        <f>[1]Actuals!J528</f>
        <v>0</v>
      </c>
      <c r="J527" s="62"/>
    </row>
    <row r="528" spans="2:11" ht="15.75" thickBot="1" x14ac:dyDescent="0.3">
      <c r="B528" s="35">
        <v>6</v>
      </c>
      <c r="C528" s="95" t="s">
        <v>142</v>
      </c>
      <c r="D528" s="38">
        <f>[1]Actuals!D529</f>
        <v>7500000</v>
      </c>
      <c r="E528" s="38">
        <f>[1]Actuals!G529</f>
        <v>0</v>
      </c>
      <c r="F528" s="61">
        <f>[1]Actuals!J529</f>
        <v>10000000</v>
      </c>
      <c r="J528" s="62"/>
    </row>
    <row r="529" spans="2:10" ht="15.75" thickBot="1" x14ac:dyDescent="0.3">
      <c r="B529" s="31"/>
      <c r="C529" s="44" t="s">
        <v>70</v>
      </c>
      <c r="D529" s="45">
        <f>SUM(D523:D528)</f>
        <v>18150000</v>
      </c>
      <c r="E529" s="45">
        <f t="shared" ref="E529:F529" si="8">SUM(E523:E528)</f>
        <v>0</v>
      </c>
      <c r="F529" s="45">
        <f t="shared" si="8"/>
        <v>11400000</v>
      </c>
      <c r="I529" s="48"/>
      <c r="J529" s="42"/>
    </row>
    <row r="530" spans="2:10" ht="15.75" thickBot="1" x14ac:dyDescent="0.3">
      <c r="B530" s="85"/>
      <c r="C530" s="44" t="s">
        <v>106</v>
      </c>
      <c r="D530" s="45">
        <f>D529+D521+D488+D440+D449</f>
        <v>88828920.833333343</v>
      </c>
      <c r="E530" s="45">
        <f>E529+E521+E488+E440+E449</f>
        <v>41823383</v>
      </c>
      <c r="F530" s="46">
        <f>F529+F521+F488+F440+F449</f>
        <v>88762135.666666672</v>
      </c>
      <c r="G530" s="135"/>
      <c r="H530" s="135"/>
      <c r="I530" s="48"/>
      <c r="J530" s="42"/>
    </row>
    <row r="531" spans="2:10" x14ac:dyDescent="0.25">
      <c r="B531" s="2"/>
      <c r="C531" s="3"/>
      <c r="D531" s="100"/>
      <c r="E531" s="100"/>
      <c r="F531" s="101"/>
    </row>
    <row r="532" spans="2:10" x14ac:dyDescent="0.25">
      <c r="B532" s="2"/>
      <c r="C532" s="3"/>
      <c r="D532" s="100"/>
      <c r="E532" s="100"/>
      <c r="F532" s="101"/>
    </row>
    <row r="533" spans="2:10" ht="15.75" thickBot="1" x14ac:dyDescent="0.3">
      <c r="B533" s="2"/>
      <c r="C533" s="3"/>
      <c r="D533" s="4"/>
      <c r="E533" s="5"/>
      <c r="F533" s="5"/>
    </row>
    <row r="534" spans="2:10" ht="14.25" customHeight="1" x14ac:dyDescent="0.2">
      <c r="B534" s="9" t="s">
        <v>0</v>
      </c>
      <c r="C534" s="91" t="s">
        <v>143</v>
      </c>
      <c r="D534" s="11">
        <v>17</v>
      </c>
      <c r="E534" s="12" t="str">
        <f>$E$2</f>
        <v>PAKISTAN TOBACCO BOARD                                          BUDGET ESTIMATES,  2024-25</v>
      </c>
      <c r="F534" s="13"/>
    </row>
    <row r="535" spans="2:10" ht="12.75" customHeight="1" x14ac:dyDescent="0.2">
      <c r="B535" s="136"/>
      <c r="C535" s="93"/>
      <c r="D535" s="17"/>
      <c r="E535" s="18"/>
      <c r="F535" s="19"/>
    </row>
    <row r="536" spans="2:10" ht="30.75" thickBot="1" x14ac:dyDescent="0.25">
      <c r="B536" s="137"/>
      <c r="C536" s="21"/>
      <c r="D536" s="22" t="str">
        <f>$D$4</f>
        <v>Budget Estimates                                             2023-24</v>
      </c>
      <c r="E536" s="23" t="str">
        <f>$E$4</f>
        <v>Revised Estimates
 2023-24</v>
      </c>
      <c r="F536" s="24" t="str">
        <f>$F$4</f>
        <v>Proposed Budget 
2024-2025</v>
      </c>
    </row>
    <row r="537" spans="2:10" x14ac:dyDescent="0.25">
      <c r="B537" s="31" t="s">
        <v>6</v>
      </c>
      <c r="C537" s="32" t="s">
        <v>7</v>
      </c>
      <c r="D537" s="33"/>
      <c r="E537" s="33"/>
      <c r="F537" s="34"/>
    </row>
    <row r="538" spans="2:10" x14ac:dyDescent="0.25">
      <c r="B538" s="31" t="s">
        <v>8</v>
      </c>
      <c r="C538" s="32" t="s">
        <v>9</v>
      </c>
      <c r="D538" s="33"/>
      <c r="E538" s="33"/>
      <c r="F538" s="34"/>
    </row>
    <row r="539" spans="2:10" x14ac:dyDescent="0.25">
      <c r="B539" s="35">
        <v>1</v>
      </c>
      <c r="C539" s="36" t="s">
        <v>10</v>
      </c>
      <c r="D539" s="37">
        <f>[1]Actuals!D540</f>
        <v>4636720</v>
      </c>
      <c r="E539" s="38">
        <f>[1]Actuals!G540</f>
        <v>3540105.333333333</v>
      </c>
      <c r="F539" s="39">
        <f>[1]Actuals!J540</f>
        <v>5682220</v>
      </c>
    </row>
    <row r="540" spans="2:10" ht="15.75" thickBot="1" x14ac:dyDescent="0.3">
      <c r="B540" s="35">
        <v>2</v>
      </c>
      <c r="C540" s="43" t="s">
        <v>11</v>
      </c>
      <c r="D540" s="37">
        <f>[1]Actuals!D541</f>
        <v>3600</v>
      </c>
      <c r="E540" s="38">
        <f>[1]Actuals!G541</f>
        <v>0</v>
      </c>
      <c r="F540" s="39">
        <f>[1]Actuals!J541</f>
        <v>0</v>
      </c>
    </row>
    <row r="541" spans="2:10" ht="15.75" thickBot="1" x14ac:dyDescent="0.3">
      <c r="B541" s="35" t="s">
        <v>12</v>
      </c>
      <c r="C541" s="44" t="s">
        <v>13</v>
      </c>
      <c r="D541" s="45">
        <f>SUM(D539:D540)</f>
        <v>4640320</v>
      </c>
      <c r="E541" s="45">
        <f>SUM(E539:E540)</f>
        <v>3540105.333333333</v>
      </c>
      <c r="F541" s="46">
        <f>SUM(F539:F540)</f>
        <v>5682220</v>
      </c>
      <c r="I541" s="48"/>
      <c r="J541" s="42"/>
    </row>
    <row r="542" spans="2:10" x14ac:dyDescent="0.25">
      <c r="B542" s="31" t="s">
        <v>14</v>
      </c>
      <c r="C542" s="77" t="s">
        <v>15</v>
      </c>
      <c r="D542" s="69"/>
      <c r="E542" s="69"/>
      <c r="F542" s="70"/>
    </row>
    <row r="543" spans="2:10" ht="15.75" thickBot="1" x14ac:dyDescent="0.3">
      <c r="B543" s="35">
        <v>1</v>
      </c>
      <c r="C543" s="36" t="s">
        <v>10</v>
      </c>
      <c r="D543" s="37">
        <f>[1]Actuals!D544</f>
        <v>3546000</v>
      </c>
      <c r="E543" s="38">
        <f>[1]Actuals!G544</f>
        <v>3593232</v>
      </c>
      <c r="F543" s="39">
        <f>[1]Actuals!J544</f>
        <v>4271470</v>
      </c>
    </row>
    <row r="544" spans="2:10" ht="15.75" thickBot="1" x14ac:dyDescent="0.3">
      <c r="B544" s="35"/>
      <c r="C544" s="44" t="s">
        <v>16</v>
      </c>
      <c r="D544" s="45">
        <f>SUM(D543:D543)</f>
        <v>3546000</v>
      </c>
      <c r="E544" s="45">
        <f>SUM(E543:E543)</f>
        <v>3593232</v>
      </c>
      <c r="F544" s="46">
        <f>SUM(F543:F543)</f>
        <v>4271470</v>
      </c>
      <c r="I544" s="48"/>
      <c r="J544" s="42"/>
    </row>
    <row r="545" spans="2:11" x14ac:dyDescent="0.25">
      <c r="B545" s="31" t="s">
        <v>17</v>
      </c>
      <c r="C545" s="77" t="s">
        <v>18</v>
      </c>
      <c r="D545" s="69"/>
      <c r="E545" s="69"/>
      <c r="F545" s="70"/>
    </row>
    <row r="546" spans="2:11" x14ac:dyDescent="0.25">
      <c r="B546" s="35">
        <v>1</v>
      </c>
      <c r="C546" s="36" t="s">
        <v>113</v>
      </c>
      <c r="D546" s="37">
        <f>[1]Actuals!D547</f>
        <v>564588</v>
      </c>
      <c r="E546" s="38">
        <f>[1]Actuals!G547</f>
        <v>371618.66666666669</v>
      </c>
      <c r="F546" s="39">
        <f>[1]Actuals!J547</f>
        <v>654468</v>
      </c>
    </row>
    <row r="547" spans="2:11" x14ac:dyDescent="0.25">
      <c r="B547" s="35">
        <v>2</v>
      </c>
      <c r="C547" s="36" t="s">
        <v>20</v>
      </c>
      <c r="D547" s="37">
        <f>[1]Actuals!D548</f>
        <v>3376470</v>
      </c>
      <c r="E547" s="38">
        <f>[1]Actuals!G548</f>
        <v>2180877.3333333335</v>
      </c>
      <c r="F547" s="39">
        <f>[1]Actuals!J548</f>
        <v>5972214</v>
      </c>
    </row>
    <row r="548" spans="2:11" x14ac:dyDescent="0.25">
      <c r="B548" s="35">
        <v>3</v>
      </c>
      <c r="C548" s="36" t="s">
        <v>21</v>
      </c>
      <c r="D548" s="37">
        <f>[1]Actuals!D549</f>
        <v>0</v>
      </c>
      <c r="E548" s="38">
        <f>[1]Actuals!G549</f>
        <v>0</v>
      </c>
      <c r="F548" s="39">
        <f>[1]Actuals!J549</f>
        <v>0</v>
      </c>
      <c r="G548" s="40"/>
      <c r="H548" s="40"/>
      <c r="I548" s="41"/>
      <c r="K548" s="51"/>
    </row>
    <row r="549" spans="2:11" x14ac:dyDescent="0.25">
      <c r="B549" s="35">
        <v>4</v>
      </c>
      <c r="C549" s="36" t="s">
        <v>22</v>
      </c>
      <c r="D549" s="37">
        <f>[1]Actuals!D550</f>
        <v>22104</v>
      </c>
      <c r="E549" s="38">
        <f>[1]Actuals!G550</f>
        <v>22104</v>
      </c>
      <c r="F549" s="39">
        <f>[1]Actuals!J550</f>
        <v>23904</v>
      </c>
    </row>
    <row r="550" spans="2:11" x14ac:dyDescent="0.25">
      <c r="B550" s="35">
        <v>5</v>
      </c>
      <c r="C550" s="36" t="s">
        <v>23</v>
      </c>
      <c r="D550" s="37">
        <f>[1]Actuals!D551</f>
        <v>1363786.6666666667</v>
      </c>
      <c r="E550" s="38">
        <f>[1]Actuals!G551</f>
        <v>521310</v>
      </c>
      <c r="F550" s="39">
        <f>[1]Actuals!J551</f>
        <v>1658948.3333333333</v>
      </c>
    </row>
    <row r="551" spans="2:11" x14ac:dyDescent="0.25">
      <c r="B551" s="35">
        <v>6</v>
      </c>
      <c r="C551" s="36" t="s">
        <v>24</v>
      </c>
      <c r="D551" s="37">
        <f>[1]Actuals!D552</f>
        <v>362820</v>
      </c>
      <c r="E551" s="38">
        <f>[1]Actuals!G552</f>
        <v>291693.33333333331</v>
      </c>
      <c r="F551" s="39">
        <f>[1]Actuals!J552</f>
        <v>420984</v>
      </c>
    </row>
    <row r="552" spans="2:11" x14ac:dyDescent="0.25">
      <c r="B552" s="35">
        <v>7</v>
      </c>
      <c r="C552" s="36" t="s">
        <v>25</v>
      </c>
      <c r="D552" s="37">
        <f>[1]Actuals!D553</f>
        <v>0</v>
      </c>
      <c r="E552" s="38">
        <f>[1]Actuals!G553</f>
        <v>0</v>
      </c>
      <c r="F552" s="39">
        <f>[1]Actuals!J553</f>
        <v>0</v>
      </c>
    </row>
    <row r="553" spans="2:11" x14ac:dyDescent="0.25">
      <c r="B553" s="35">
        <v>8</v>
      </c>
      <c r="C553" s="36" t="s">
        <v>26</v>
      </c>
      <c r="D553" s="37">
        <f>[1]Actuals!D554</f>
        <v>120000</v>
      </c>
      <c r="E553" s="38">
        <f>[1]Actuals!G554</f>
        <v>58925.333333333328</v>
      </c>
      <c r="F553" s="39">
        <f>[1]Actuals!J554</f>
        <v>240000</v>
      </c>
    </row>
    <row r="554" spans="2:11" x14ac:dyDescent="0.25">
      <c r="B554" s="35">
        <v>9</v>
      </c>
      <c r="C554" s="36" t="s">
        <v>27</v>
      </c>
      <c r="D554" s="37">
        <f>[1]Actuals!D555</f>
        <v>0</v>
      </c>
      <c r="E554" s="38">
        <f>[1]Actuals!G555</f>
        <v>0</v>
      </c>
      <c r="F554" s="39">
        <f>[1]Actuals!J555</f>
        <v>0</v>
      </c>
    </row>
    <row r="555" spans="2:11" x14ac:dyDescent="0.25">
      <c r="B555" s="35">
        <v>10</v>
      </c>
      <c r="C555" s="36" t="s">
        <v>28</v>
      </c>
      <c r="D555" s="37">
        <f>[1]Actuals!D556</f>
        <v>0</v>
      </c>
      <c r="E555" s="38">
        <f>[1]Actuals!G556</f>
        <v>0</v>
      </c>
      <c r="F555" s="39">
        <f>[1]Actuals!J556</f>
        <v>0</v>
      </c>
    </row>
    <row r="556" spans="2:11" x14ac:dyDescent="0.25">
      <c r="B556" s="35">
        <v>11</v>
      </c>
      <c r="C556" s="36" t="s">
        <v>29</v>
      </c>
      <c r="D556" s="37">
        <f>[1]Actuals!D557</f>
        <v>0</v>
      </c>
      <c r="E556" s="38">
        <f>[1]Actuals!G557</f>
        <v>0</v>
      </c>
      <c r="F556" s="39">
        <f>[1]Actuals!J557</f>
        <v>0</v>
      </c>
    </row>
    <row r="557" spans="2:11" x14ac:dyDescent="0.25">
      <c r="B557" s="35">
        <v>12</v>
      </c>
      <c r="C557" s="36" t="s">
        <v>30</v>
      </c>
      <c r="D557" s="37">
        <f>[1]Actuals!D558</f>
        <v>518770</v>
      </c>
      <c r="E557" s="38">
        <f>[1]Actuals!G558</f>
        <v>517253.33333333337</v>
      </c>
      <c r="F557" s="39">
        <f>[1]Actuals!J558</f>
        <v>1123370</v>
      </c>
    </row>
    <row r="558" spans="2:11" x14ac:dyDescent="0.25">
      <c r="B558" s="35">
        <v>13</v>
      </c>
      <c r="C558" s="36" t="s">
        <v>31</v>
      </c>
      <c r="D558" s="37">
        <f>[1]Actuals!D559</f>
        <v>0</v>
      </c>
      <c r="E558" s="38">
        <f>[1]Actuals!G559</f>
        <v>0</v>
      </c>
      <c r="F558" s="39">
        <f>[1]Actuals!J559</f>
        <v>0</v>
      </c>
    </row>
    <row r="559" spans="2:11" x14ac:dyDescent="0.25">
      <c r="B559" s="35">
        <v>14</v>
      </c>
      <c r="C559" s="36" t="s">
        <v>100</v>
      </c>
      <c r="D559" s="37">
        <f>[1]Actuals!D560</f>
        <v>0</v>
      </c>
      <c r="E559" s="38">
        <f>[1]Actuals!G560</f>
        <v>0</v>
      </c>
      <c r="F559" s="39">
        <f>[1]Actuals!J560</f>
        <v>0</v>
      </c>
    </row>
    <row r="560" spans="2:11" x14ac:dyDescent="0.25">
      <c r="B560" s="35">
        <v>15</v>
      </c>
      <c r="C560" s="36" t="s">
        <v>101</v>
      </c>
      <c r="D560" s="37">
        <f>[1]Actuals!D561</f>
        <v>0</v>
      </c>
      <c r="E560" s="38">
        <f>[1]Actuals!G561</f>
        <v>0</v>
      </c>
      <c r="F560" s="39">
        <f>[1]Actuals!J561</f>
        <v>0</v>
      </c>
    </row>
    <row r="561" spans="2:12" x14ac:dyDescent="0.25">
      <c r="B561" s="35">
        <v>16</v>
      </c>
      <c r="C561" s="36" t="s">
        <v>34</v>
      </c>
      <c r="D561" s="37">
        <f>[1]Actuals!D562</f>
        <v>1243128</v>
      </c>
      <c r="E561" s="38">
        <f>[1]Actuals!G562</f>
        <v>997140</v>
      </c>
      <c r="F561" s="39">
        <f>[1]Actuals!J562</f>
        <v>1643088</v>
      </c>
      <c r="G561" s="40"/>
      <c r="H561" s="40"/>
      <c r="I561" s="41"/>
    </row>
    <row r="562" spans="2:12" x14ac:dyDescent="0.25">
      <c r="B562" s="35">
        <v>17</v>
      </c>
      <c r="C562" s="36" t="s">
        <v>35</v>
      </c>
      <c r="D562" s="37">
        <f>[1]Actuals!D563</f>
        <v>770352</v>
      </c>
      <c r="E562" s="38">
        <f>[1]Actuals!G563</f>
        <v>621294.66666666663</v>
      </c>
      <c r="F562" s="39">
        <f>[1]Actuals!J563</f>
        <v>1034784</v>
      </c>
      <c r="G562" s="40"/>
      <c r="H562" s="40"/>
      <c r="I562" s="41"/>
    </row>
    <row r="563" spans="2:12" x14ac:dyDescent="0.25">
      <c r="B563" s="35">
        <v>18</v>
      </c>
      <c r="C563" s="36" t="s">
        <v>36</v>
      </c>
      <c r="D563" s="37">
        <f>[1]Actuals!D564</f>
        <v>770352</v>
      </c>
      <c r="E563" s="38">
        <f>[1]Actuals!G564</f>
        <v>621294.66666666663</v>
      </c>
      <c r="F563" s="39">
        <f>[1]Actuals!J564</f>
        <v>1034784</v>
      </c>
      <c r="G563" s="40"/>
      <c r="H563" s="40"/>
      <c r="I563" s="41"/>
    </row>
    <row r="564" spans="2:12" x14ac:dyDescent="0.25">
      <c r="B564" s="35">
        <v>19</v>
      </c>
      <c r="C564" s="36" t="s">
        <v>37</v>
      </c>
      <c r="D564" s="37">
        <f>[1]Actuals!D565</f>
        <v>2632116</v>
      </c>
      <c r="E564" s="38">
        <f>[1]Actuals!G565</f>
        <v>2161660</v>
      </c>
      <c r="F564" s="39">
        <f>[1]Actuals!J565</f>
        <v>3230874</v>
      </c>
      <c r="G564" s="40"/>
      <c r="H564" s="40"/>
      <c r="I564" s="41"/>
    </row>
    <row r="565" spans="2:12" x14ac:dyDescent="0.25">
      <c r="B565" s="35">
        <v>20</v>
      </c>
      <c r="C565" s="36" t="s">
        <v>38</v>
      </c>
      <c r="D565" s="37">
        <f>[1]Actuals!D566</f>
        <v>0</v>
      </c>
      <c r="E565" s="38">
        <f>[1]Actuals!G566</f>
        <v>0</v>
      </c>
      <c r="F565" s="39">
        <f>[1]Actuals!J566</f>
        <v>2204311.5</v>
      </c>
      <c r="G565" s="40"/>
      <c r="H565" s="40"/>
      <c r="I565" s="41"/>
    </row>
    <row r="566" spans="2:12" ht="15.75" thickBot="1" x14ac:dyDescent="0.3">
      <c r="B566" s="35">
        <v>21</v>
      </c>
      <c r="C566" s="53" t="s">
        <v>39</v>
      </c>
      <c r="D566" s="37">
        <f>[1]Actuals!D567</f>
        <v>0</v>
      </c>
      <c r="E566" s="38">
        <f>[1]Actuals!G567</f>
        <v>0</v>
      </c>
      <c r="F566" s="39">
        <f>[1]Actuals!J567</f>
        <v>0</v>
      </c>
    </row>
    <row r="567" spans="2:12" ht="15.75" thickBot="1" x14ac:dyDescent="0.3">
      <c r="B567" s="35"/>
      <c r="C567" s="44" t="s">
        <v>16</v>
      </c>
      <c r="D567" s="45">
        <f>SUM(D545:D566)</f>
        <v>11744486.666666668</v>
      </c>
      <c r="E567" s="45">
        <f>SUM(E545:E566)</f>
        <v>8365171.333333334</v>
      </c>
      <c r="F567" s="46">
        <f>SUM(F545:F566)</f>
        <v>19241729.833333332</v>
      </c>
      <c r="I567" s="48"/>
      <c r="J567" s="42"/>
    </row>
    <row r="568" spans="2:12" ht="15.75" thickBot="1" x14ac:dyDescent="0.3">
      <c r="B568" s="35"/>
      <c r="C568" s="44" t="s">
        <v>40</v>
      </c>
      <c r="D568" s="45">
        <f>D567+D544+D541</f>
        <v>19930806.666666668</v>
      </c>
      <c r="E568" s="45">
        <f>E567+E544+E541</f>
        <v>15498508.666666668</v>
      </c>
      <c r="F568" s="46">
        <f>F567+F544+F541</f>
        <v>29195419.833333332</v>
      </c>
      <c r="I568" s="48"/>
      <c r="J568" s="42"/>
    </row>
    <row r="569" spans="2:12" ht="15" customHeight="1" x14ac:dyDescent="0.25">
      <c r="B569" s="31" t="s">
        <v>41</v>
      </c>
      <c r="C569" s="55" t="s">
        <v>42</v>
      </c>
      <c r="D569" s="56"/>
      <c r="E569" s="56"/>
      <c r="F569" s="57"/>
      <c r="G569" s="47"/>
      <c r="H569" s="47"/>
      <c r="I569" s="48"/>
      <c r="J569" s="42"/>
    </row>
    <row r="570" spans="2:12" x14ac:dyDescent="0.25">
      <c r="B570" s="35">
        <v>1</v>
      </c>
      <c r="C570" s="58" t="s">
        <v>43</v>
      </c>
      <c r="D570" s="59">
        <f>[1]Actuals!D571</f>
        <v>75300</v>
      </c>
      <c r="E570" s="59">
        <f>[1]Actuals!G571</f>
        <v>77645.333333333328</v>
      </c>
      <c r="F570" s="60">
        <f>[1]Actuals!J571</f>
        <v>80300</v>
      </c>
      <c r="G570" s="47"/>
      <c r="H570" s="47"/>
      <c r="I570" s="48"/>
      <c r="J570" s="42"/>
    </row>
    <row r="571" spans="2:12" x14ac:dyDescent="0.25">
      <c r="B571" s="35">
        <v>2</v>
      </c>
      <c r="C571" s="36" t="s">
        <v>44</v>
      </c>
      <c r="D571" s="38">
        <f>[1]Actuals!D572</f>
        <v>50000</v>
      </c>
      <c r="E571" s="38">
        <f>[1]Actuals!G572</f>
        <v>83430</v>
      </c>
      <c r="F571" s="61">
        <f>[1]Actuals!J572</f>
        <v>150000</v>
      </c>
      <c r="G571" s="64"/>
      <c r="H571" s="64"/>
      <c r="I571" s="126"/>
      <c r="J571" s="63"/>
    </row>
    <row r="572" spans="2:12" x14ac:dyDescent="0.25">
      <c r="B572" s="35">
        <v>3</v>
      </c>
      <c r="C572" s="36" t="s">
        <v>45</v>
      </c>
      <c r="D572" s="38">
        <f>[1]Actuals!D573</f>
        <v>0</v>
      </c>
      <c r="E572" s="38">
        <f>[1]Actuals!G573</f>
        <v>0</v>
      </c>
      <c r="F572" s="61">
        <f>[1]Actuals!J573</f>
        <v>0</v>
      </c>
      <c r="G572" s="64"/>
      <c r="H572" s="64"/>
      <c r="I572" s="126"/>
      <c r="J572" s="63"/>
    </row>
    <row r="573" spans="2:12" x14ac:dyDescent="0.25">
      <c r="B573" s="35">
        <v>4</v>
      </c>
      <c r="C573" s="36" t="s">
        <v>46</v>
      </c>
      <c r="D573" s="38">
        <f>[1]Actuals!D574</f>
        <v>100000</v>
      </c>
      <c r="E573" s="38">
        <f>[1]Actuals!G574</f>
        <v>100000</v>
      </c>
      <c r="F573" s="61">
        <f>[1]Actuals!J574</f>
        <v>254210</v>
      </c>
      <c r="G573" s="64"/>
      <c r="H573" s="64"/>
      <c r="I573" s="126"/>
      <c r="J573" s="63"/>
    </row>
    <row r="574" spans="2:12" x14ac:dyDescent="0.25">
      <c r="B574" s="35">
        <v>5</v>
      </c>
      <c r="C574" s="36" t="s">
        <v>47</v>
      </c>
      <c r="D574" s="38">
        <f>[1]Actuals!D575</f>
        <v>0</v>
      </c>
      <c r="E574" s="38">
        <f>[1]Actuals!G575</f>
        <v>0</v>
      </c>
      <c r="F574" s="61">
        <f>[1]Actuals!J575</f>
        <v>0</v>
      </c>
      <c r="G574" s="118"/>
      <c r="H574" s="118"/>
      <c r="J574" s="42"/>
    </row>
    <row r="575" spans="2:12" x14ac:dyDescent="0.25">
      <c r="B575" s="35">
        <v>6</v>
      </c>
      <c r="C575" s="43" t="s">
        <v>48</v>
      </c>
      <c r="D575" s="38">
        <f>[1]Actuals!D576</f>
        <v>213500</v>
      </c>
      <c r="E575" s="38">
        <f>[1]Actuals!G576</f>
        <v>213500</v>
      </c>
      <c r="F575" s="61">
        <f>[1]Actuals!J576</f>
        <v>2235000</v>
      </c>
      <c r="G575" s="47"/>
      <c r="H575" s="47"/>
      <c r="I575" s="48"/>
      <c r="J575" s="42"/>
    </row>
    <row r="576" spans="2:12" ht="15.75" thickBot="1" x14ac:dyDescent="0.3">
      <c r="B576" s="35">
        <v>7</v>
      </c>
      <c r="C576" s="53" t="s">
        <v>49</v>
      </c>
      <c r="D576" s="59">
        <f>[1]Actuals!D577</f>
        <v>0</v>
      </c>
      <c r="E576" s="59">
        <f>[1]Actuals!G577</f>
        <v>0</v>
      </c>
      <c r="F576" s="60">
        <f>[1]Actuals!J577</f>
        <v>0</v>
      </c>
      <c r="G576" s="119"/>
      <c r="H576" s="120"/>
      <c r="I576" s="50"/>
      <c r="J576" s="84"/>
      <c r="L576" s="8"/>
    </row>
    <row r="577" spans="2:10" ht="15.75" thickBot="1" x14ac:dyDescent="0.3">
      <c r="B577" s="35"/>
      <c r="C577" s="44" t="s">
        <v>16</v>
      </c>
      <c r="D577" s="45">
        <f>SUM(D570:D576)</f>
        <v>438800</v>
      </c>
      <c r="E577" s="45">
        <f>SUM(E570:E576)</f>
        <v>474575.33333333331</v>
      </c>
      <c r="F577" s="46">
        <f>SUM(F570:F576)</f>
        <v>2719510</v>
      </c>
      <c r="G577" s="47"/>
      <c r="H577" s="47"/>
      <c r="I577" s="48"/>
      <c r="J577" s="42"/>
    </row>
    <row r="578" spans="2:10" x14ac:dyDescent="0.25">
      <c r="B578" s="31" t="s">
        <v>50</v>
      </c>
      <c r="C578" s="26" t="s">
        <v>51</v>
      </c>
      <c r="D578" s="27"/>
      <c r="E578" s="27"/>
      <c r="F578" s="28"/>
    </row>
    <row r="579" spans="2:10" x14ac:dyDescent="0.25">
      <c r="B579" s="31" t="s">
        <v>8</v>
      </c>
      <c r="C579" s="78" t="s">
        <v>114</v>
      </c>
      <c r="D579" s="79"/>
      <c r="E579" s="79"/>
      <c r="F579" s="80"/>
    </row>
    <row r="580" spans="2:10" x14ac:dyDescent="0.25">
      <c r="B580" s="122">
        <v>1</v>
      </c>
      <c r="C580" s="36" t="s">
        <v>115</v>
      </c>
      <c r="D580" s="38">
        <f>[1]Actuals!D581</f>
        <v>500000</v>
      </c>
      <c r="E580" s="38">
        <f>[1]Actuals!G581</f>
        <v>369500</v>
      </c>
      <c r="F580" s="61">
        <f>[1]Actuals!J581</f>
        <v>600000</v>
      </c>
    </row>
    <row r="581" spans="2:10" x14ac:dyDescent="0.25">
      <c r="B581" s="122">
        <v>2</v>
      </c>
      <c r="C581" s="36" t="s">
        <v>116</v>
      </c>
      <c r="D581" s="38">
        <f>[1]Actuals!D582</f>
        <v>100000</v>
      </c>
      <c r="E581" s="38">
        <f>[1]Actuals!G582</f>
        <v>50000</v>
      </c>
      <c r="F581" s="61">
        <f>[1]Actuals!J582</f>
        <v>150000</v>
      </c>
    </row>
    <row r="582" spans="2:10" x14ac:dyDescent="0.25">
      <c r="B582" s="122">
        <v>3</v>
      </c>
      <c r="C582" s="36" t="s">
        <v>117</v>
      </c>
      <c r="D582" s="38">
        <f>[1]Actuals!D583</f>
        <v>150000</v>
      </c>
      <c r="E582" s="38">
        <f>[1]Actuals!G583</f>
        <v>98000</v>
      </c>
      <c r="F582" s="61">
        <f>[1]Actuals!J583</f>
        <v>150000</v>
      </c>
      <c r="J582" s="63"/>
    </row>
    <row r="583" spans="2:10" x14ac:dyDescent="0.25">
      <c r="B583" s="122">
        <v>4</v>
      </c>
      <c r="C583" s="36" t="s">
        <v>118</v>
      </c>
      <c r="D583" s="38">
        <f>[1]Actuals!D584</f>
        <v>100000</v>
      </c>
      <c r="E583" s="38">
        <f>[1]Actuals!G584</f>
        <v>100000</v>
      </c>
      <c r="F583" s="61">
        <f>[1]Actuals!J584</f>
        <v>100000</v>
      </c>
    </row>
    <row r="584" spans="2:10" x14ac:dyDescent="0.25">
      <c r="B584" s="122">
        <v>5</v>
      </c>
      <c r="C584" s="36" t="s">
        <v>119</v>
      </c>
      <c r="D584" s="38">
        <f>[1]Actuals!D585</f>
        <v>600000</v>
      </c>
      <c r="E584" s="38">
        <f>[1]Actuals!G585</f>
        <v>932320</v>
      </c>
      <c r="F584" s="61">
        <f>[1]Actuals!J585</f>
        <v>1000000</v>
      </c>
    </row>
    <row r="585" spans="2:10" x14ac:dyDescent="0.25">
      <c r="B585" s="122">
        <v>6</v>
      </c>
      <c r="C585" s="36" t="s">
        <v>120</v>
      </c>
      <c r="D585" s="38">
        <f>[1]Actuals!D586</f>
        <v>10000</v>
      </c>
      <c r="E585" s="38">
        <f>[1]Actuals!G586</f>
        <v>10000</v>
      </c>
      <c r="F585" s="61">
        <f>[1]Actuals!J586</f>
        <v>10000</v>
      </c>
    </row>
    <row r="586" spans="2:10" x14ac:dyDescent="0.25">
      <c r="B586" s="122">
        <v>7</v>
      </c>
      <c r="C586" s="36" t="s">
        <v>121</v>
      </c>
      <c r="D586" s="38">
        <f>[1]Actuals!D587</f>
        <v>25000</v>
      </c>
      <c r="E586" s="38">
        <f>[1]Actuals!G587</f>
        <v>15000</v>
      </c>
      <c r="F586" s="61">
        <f>[1]Actuals!J587</f>
        <v>30000</v>
      </c>
      <c r="G586" s="64"/>
      <c r="H586" s="64"/>
      <c r="J586" s="52"/>
    </row>
    <row r="587" spans="2:10" x14ac:dyDescent="0.25">
      <c r="B587" s="122">
        <v>8</v>
      </c>
      <c r="C587" s="36" t="s">
        <v>123</v>
      </c>
      <c r="D587" s="38">
        <f>[1]Actuals!D588</f>
        <v>2000000</v>
      </c>
      <c r="E587" s="38">
        <f>[1]Actuals!G588</f>
        <v>1400000</v>
      </c>
      <c r="F587" s="61">
        <f>[1]Actuals!J588</f>
        <v>1500000</v>
      </c>
      <c r="G587" s="64"/>
      <c r="H587" s="64"/>
      <c r="J587" s="52"/>
    </row>
    <row r="588" spans="2:10" x14ac:dyDescent="0.25">
      <c r="B588" s="122">
        <v>9</v>
      </c>
      <c r="C588" s="36" t="s">
        <v>124</v>
      </c>
      <c r="D588" s="38">
        <f>[1]Actuals!D589</f>
        <v>35000</v>
      </c>
      <c r="E588" s="38">
        <f>[1]Actuals!G589</f>
        <v>35000</v>
      </c>
      <c r="F588" s="61">
        <f>[1]Actuals!J589</f>
        <v>50000</v>
      </c>
    </row>
    <row r="589" spans="2:10" x14ac:dyDescent="0.25">
      <c r="B589" s="122">
        <v>10</v>
      </c>
      <c r="C589" s="36" t="s">
        <v>125</v>
      </c>
      <c r="D589" s="38">
        <f>[1]Actuals!D590</f>
        <v>50000</v>
      </c>
      <c r="E589" s="38">
        <f>[1]Actuals!G590</f>
        <v>0</v>
      </c>
      <c r="F589" s="61">
        <f>[1]Actuals!J590</f>
        <v>60000</v>
      </c>
      <c r="J589" s="63"/>
    </row>
    <row r="590" spans="2:10" x14ac:dyDescent="0.25">
      <c r="B590" s="122">
        <v>11</v>
      </c>
      <c r="C590" s="43" t="s">
        <v>144</v>
      </c>
      <c r="D590" s="38">
        <f>[1]Actuals!D591</f>
        <v>5000000</v>
      </c>
      <c r="E590" s="38">
        <f>[1]Actuals!G591</f>
        <v>0</v>
      </c>
      <c r="F590" s="61">
        <f>[1]Actuals!J591</f>
        <v>4000000</v>
      </c>
      <c r="G590" s="76"/>
      <c r="H590" s="76"/>
    </row>
    <row r="591" spans="2:10" x14ac:dyDescent="0.25">
      <c r="B591" s="122">
        <v>12</v>
      </c>
      <c r="C591" s="43" t="s">
        <v>127</v>
      </c>
      <c r="D591" s="38">
        <f>[1]Actuals!D592</f>
        <v>15000</v>
      </c>
      <c r="E591" s="38">
        <f>[1]Actuals!G592</f>
        <v>0</v>
      </c>
      <c r="F591" s="61">
        <f>[1]Actuals!J592</f>
        <v>15000</v>
      </c>
    </row>
    <row r="592" spans="2:10" ht="15.75" thickBot="1" x14ac:dyDescent="0.3">
      <c r="B592" s="35">
        <v>13</v>
      </c>
      <c r="C592" s="53" t="s">
        <v>122</v>
      </c>
      <c r="D592" s="38">
        <f>[1]Actuals!D593</f>
        <v>100000</v>
      </c>
      <c r="E592" s="38">
        <f>[1]Actuals!G593</f>
        <v>10000</v>
      </c>
      <c r="F592" s="61">
        <f>[1]Actuals!J593</f>
        <v>100000</v>
      </c>
    </row>
    <row r="593" spans="2:10" ht="15.75" thickBot="1" x14ac:dyDescent="0.3">
      <c r="B593" s="85"/>
      <c r="C593" s="44" t="s">
        <v>16</v>
      </c>
      <c r="D593" s="45">
        <f>SUM(D580:D592)</f>
        <v>8685000</v>
      </c>
      <c r="E593" s="45">
        <f>SUM(E580:E592)</f>
        <v>3019820</v>
      </c>
      <c r="F593" s="46">
        <f>SUM(F580:F592)</f>
        <v>7765000</v>
      </c>
      <c r="I593" s="48"/>
      <c r="J593" s="42"/>
    </row>
    <row r="594" spans="2:10" x14ac:dyDescent="0.25">
      <c r="B594" s="86"/>
      <c r="C594" s="87"/>
      <c r="D594" s="88"/>
      <c r="E594" s="88"/>
      <c r="F594" s="88"/>
    </row>
    <row r="595" spans="2:10" ht="15.75" thickBot="1" x14ac:dyDescent="0.3">
      <c r="B595" s="86"/>
      <c r="C595" s="87"/>
      <c r="D595" s="88"/>
      <c r="E595" s="88"/>
      <c r="F595" s="88"/>
    </row>
    <row r="596" spans="2:10" ht="14.25" customHeight="1" x14ac:dyDescent="0.2">
      <c r="B596" s="9" t="s">
        <v>0</v>
      </c>
      <c r="C596" s="91" t="s">
        <v>143</v>
      </c>
      <c r="D596" s="11">
        <v>18</v>
      </c>
      <c r="E596" s="12" t="str">
        <f>$E$2</f>
        <v>PAKISTAN TOBACCO BOARD                                          BUDGET ESTIMATES,  2024-25</v>
      </c>
      <c r="F596" s="13"/>
    </row>
    <row r="597" spans="2:10" ht="12.75" customHeight="1" x14ac:dyDescent="0.2">
      <c r="B597" s="136"/>
      <c r="C597" s="93"/>
      <c r="D597" s="17"/>
      <c r="E597" s="18"/>
      <c r="F597" s="19"/>
    </row>
    <row r="598" spans="2:10" ht="30.75" thickBot="1" x14ac:dyDescent="0.25">
      <c r="B598" s="137"/>
      <c r="C598" s="21"/>
      <c r="D598" s="22" t="str">
        <f>$D$4</f>
        <v>Budget Estimates                                             2023-24</v>
      </c>
      <c r="E598" s="23" t="str">
        <f>$E$4</f>
        <v>Revised Estimates
 2023-24</v>
      </c>
      <c r="F598" s="24" t="str">
        <f>$F$4</f>
        <v>Proposed Budget 
2024-2025</v>
      </c>
    </row>
    <row r="599" spans="2:10" x14ac:dyDescent="0.25">
      <c r="B599" s="121" t="s">
        <v>14</v>
      </c>
      <c r="C599" s="32" t="s">
        <v>128</v>
      </c>
      <c r="D599" s="33"/>
      <c r="E599" s="33"/>
      <c r="F599" s="34"/>
    </row>
    <row r="600" spans="2:10" x14ac:dyDescent="0.25">
      <c r="B600" s="121" t="s">
        <v>129</v>
      </c>
      <c r="C600" s="32" t="s">
        <v>130</v>
      </c>
      <c r="D600" s="33"/>
      <c r="E600" s="33"/>
      <c r="F600" s="34"/>
    </row>
    <row r="601" spans="2:10" x14ac:dyDescent="0.25">
      <c r="B601" s="122">
        <v>1</v>
      </c>
      <c r="C601" s="36" t="s">
        <v>131</v>
      </c>
      <c r="D601" s="38">
        <f>[1]Actuals!D597</f>
        <v>50000</v>
      </c>
      <c r="E601" s="38">
        <f>[1]Actuals!G597</f>
        <v>0</v>
      </c>
      <c r="F601" s="61">
        <f>[1]Actuals!J597</f>
        <v>50000</v>
      </c>
    </row>
    <row r="602" spans="2:10" x14ac:dyDescent="0.25">
      <c r="B602" s="122">
        <v>2</v>
      </c>
      <c r="C602" s="36" t="s">
        <v>132</v>
      </c>
      <c r="D602" s="38">
        <f>[1]Actuals!D598</f>
        <v>20000</v>
      </c>
      <c r="E602" s="38">
        <f>[1]Actuals!G598</f>
        <v>0</v>
      </c>
      <c r="F602" s="61">
        <f>[1]Actuals!J598</f>
        <v>20000</v>
      </c>
    </row>
    <row r="603" spans="2:10" x14ac:dyDescent="0.25">
      <c r="B603" s="121" t="s">
        <v>133</v>
      </c>
      <c r="C603" s="78" t="s">
        <v>145</v>
      </c>
      <c r="D603" s="79"/>
      <c r="E603" s="79"/>
      <c r="F603" s="80"/>
    </row>
    <row r="604" spans="2:10" x14ac:dyDescent="0.25">
      <c r="B604" s="122">
        <v>1</v>
      </c>
      <c r="C604" s="36" t="s">
        <v>131</v>
      </c>
      <c r="D604" s="38">
        <f>[1]Actuals!D600</f>
        <v>50000</v>
      </c>
      <c r="E604" s="38">
        <f>[1]Actuals!G600</f>
        <v>0</v>
      </c>
      <c r="F604" s="61">
        <f>[1]Actuals!J600</f>
        <v>50000</v>
      </c>
    </row>
    <row r="605" spans="2:10" ht="15.75" thickBot="1" x14ac:dyDescent="0.3">
      <c r="B605" s="122">
        <v>2</v>
      </c>
      <c r="C605" s="43" t="s">
        <v>132</v>
      </c>
      <c r="D605" s="38">
        <f>[1]Actuals!D601</f>
        <v>20000</v>
      </c>
      <c r="E605" s="38">
        <f>[1]Actuals!G601</f>
        <v>0</v>
      </c>
      <c r="F605" s="61">
        <f>[1]Actuals!J601</f>
        <v>20000</v>
      </c>
    </row>
    <row r="606" spans="2:10" ht="15.75" thickBot="1" x14ac:dyDescent="0.3">
      <c r="B606" s="131"/>
      <c r="C606" s="44" t="s">
        <v>146</v>
      </c>
      <c r="D606" s="45">
        <f>SUM(D599:D605)</f>
        <v>140000</v>
      </c>
      <c r="E606" s="45">
        <f>SUM(E599:E605)</f>
        <v>0</v>
      </c>
      <c r="F606" s="46">
        <f>SUM(F599:F605)</f>
        <v>140000</v>
      </c>
      <c r="I606" s="48"/>
      <c r="J606" s="42"/>
    </row>
    <row r="607" spans="2:10" ht="15.75" thickTop="1" x14ac:dyDescent="0.25">
      <c r="B607" s="121" t="s">
        <v>17</v>
      </c>
      <c r="C607" s="132" t="s">
        <v>52</v>
      </c>
      <c r="D607" s="133"/>
      <c r="E607" s="133"/>
      <c r="F607" s="134"/>
    </row>
    <row r="608" spans="2:10" ht="15.75" thickBot="1" x14ac:dyDescent="0.3">
      <c r="B608" s="122">
        <v>1</v>
      </c>
      <c r="C608" s="36" t="s">
        <v>53</v>
      </c>
      <c r="D608" s="38">
        <f>[1]Actuals!D609</f>
        <v>0</v>
      </c>
      <c r="E608" s="38">
        <f>[1]Actuals!G609</f>
        <v>0</v>
      </c>
      <c r="F608" s="61">
        <f>[1]Actuals!J609</f>
        <v>0</v>
      </c>
    </row>
    <row r="609" spans="2:10" ht="15.75" thickBot="1" x14ac:dyDescent="0.3">
      <c r="B609" s="131"/>
      <c r="C609" s="44" t="s">
        <v>13</v>
      </c>
      <c r="D609" s="45">
        <f>SUM(D608:D608)</f>
        <v>0</v>
      </c>
      <c r="E609" s="45">
        <v>0</v>
      </c>
      <c r="F609" s="46">
        <f>SUM(F608:F608)</f>
        <v>0</v>
      </c>
      <c r="I609" s="48"/>
      <c r="J609" s="42"/>
    </row>
    <row r="610" spans="2:10" ht="15.75" thickBot="1" x14ac:dyDescent="0.3">
      <c r="B610" s="131"/>
      <c r="C610" s="44" t="s">
        <v>140</v>
      </c>
      <c r="D610" s="45">
        <f>D593+D606+D609</f>
        <v>8825000</v>
      </c>
      <c r="E610" s="45">
        <f>E593+E606+E609</f>
        <v>3019820</v>
      </c>
      <c r="F610" s="46">
        <f>F593+F606+F609</f>
        <v>7905000</v>
      </c>
      <c r="I610" s="48"/>
      <c r="J610" s="42"/>
    </row>
    <row r="611" spans="2:10" x14ac:dyDescent="0.25">
      <c r="B611" s="31" t="s">
        <v>54</v>
      </c>
      <c r="C611" s="32" t="s">
        <v>55</v>
      </c>
      <c r="D611" s="33"/>
      <c r="E611" s="33"/>
      <c r="F611" s="34"/>
    </row>
    <row r="612" spans="2:10" x14ac:dyDescent="0.25">
      <c r="B612" s="31" t="s">
        <v>8</v>
      </c>
      <c r="C612" s="32" t="s">
        <v>56</v>
      </c>
      <c r="D612" s="33"/>
      <c r="E612" s="33"/>
      <c r="F612" s="34"/>
    </row>
    <row r="613" spans="2:10" x14ac:dyDescent="0.25">
      <c r="B613" s="35">
        <v>1</v>
      </c>
      <c r="C613" s="36" t="s">
        <v>57</v>
      </c>
      <c r="D613" s="38">
        <f>[1]Actuals!D614</f>
        <v>50000</v>
      </c>
      <c r="E613" s="38">
        <f>[1]Actuals!G614</f>
        <v>60300</v>
      </c>
      <c r="F613" s="61">
        <f>[1]Actuals!J614</f>
        <v>100000</v>
      </c>
    </row>
    <row r="614" spans="2:10" x14ac:dyDescent="0.25">
      <c r="B614" s="35">
        <v>2</v>
      </c>
      <c r="C614" s="36" t="s">
        <v>58</v>
      </c>
      <c r="D614" s="38">
        <f>[1]Actuals!D615</f>
        <v>30000</v>
      </c>
      <c r="E614" s="38">
        <f>[1]Actuals!G615</f>
        <v>0</v>
      </c>
      <c r="F614" s="61">
        <f>[1]Actuals!J615</f>
        <v>30000</v>
      </c>
    </row>
    <row r="615" spans="2:10" x14ac:dyDescent="0.25">
      <c r="B615" s="35">
        <v>3</v>
      </c>
      <c r="C615" s="36" t="s">
        <v>90</v>
      </c>
      <c r="D615" s="38">
        <f>[1]Actuals!D616</f>
        <v>20000</v>
      </c>
      <c r="E615" s="38">
        <f>[1]Actuals!G616</f>
        <v>0</v>
      </c>
      <c r="F615" s="61">
        <f>[1]Actuals!J616</f>
        <v>50000</v>
      </c>
    </row>
    <row r="616" spans="2:10" x14ac:dyDescent="0.25">
      <c r="B616" s="35">
        <v>4</v>
      </c>
      <c r="C616" s="36" t="s">
        <v>60</v>
      </c>
      <c r="D616" s="38">
        <f>[1]Actuals!D617</f>
        <v>30000</v>
      </c>
      <c r="E616" s="38">
        <f>[1]Actuals!G617</f>
        <v>0</v>
      </c>
      <c r="F616" s="61">
        <f>[1]Actuals!J617</f>
        <v>30000</v>
      </c>
    </row>
    <row r="617" spans="2:10" ht="15.75" thickBot="1" x14ac:dyDescent="0.3">
      <c r="B617" s="35">
        <v>5</v>
      </c>
      <c r="C617" s="43" t="s">
        <v>61</v>
      </c>
      <c r="D617" s="38">
        <f>[1]Actuals!D618</f>
        <v>1000000</v>
      </c>
      <c r="E617" s="38">
        <f>[1]Actuals!G618</f>
        <v>0</v>
      </c>
      <c r="F617" s="61">
        <f>[1]Actuals!J618</f>
        <v>1000000</v>
      </c>
      <c r="G617" s="76"/>
      <c r="H617" s="76"/>
      <c r="J617" s="52"/>
    </row>
    <row r="618" spans="2:10" ht="15.75" thickBot="1" x14ac:dyDescent="0.3">
      <c r="B618" s="35"/>
      <c r="C618" s="44" t="s">
        <v>16</v>
      </c>
      <c r="D618" s="45">
        <f>SUM(D613:D617)</f>
        <v>1130000</v>
      </c>
      <c r="E618" s="45">
        <f>SUM(E613:E617)</f>
        <v>60300</v>
      </c>
      <c r="F618" s="46">
        <f>SUM(F613:F617)</f>
        <v>1210000</v>
      </c>
      <c r="I618" s="48"/>
      <c r="J618" s="42"/>
    </row>
    <row r="619" spans="2:10" x14ac:dyDescent="0.25">
      <c r="B619" s="31" t="s">
        <v>14</v>
      </c>
      <c r="C619" s="77" t="s">
        <v>64</v>
      </c>
      <c r="D619" s="69"/>
      <c r="E619" s="69"/>
      <c r="F619" s="70"/>
    </row>
    <row r="620" spans="2:10" x14ac:dyDescent="0.25">
      <c r="B620" s="35">
        <v>1</v>
      </c>
      <c r="C620" s="138" t="s">
        <v>65</v>
      </c>
      <c r="D620" s="139">
        <f>[1]Actuals!D621</f>
        <v>30000</v>
      </c>
      <c r="E620" s="38">
        <f>[1]Actuals!G621</f>
        <v>30000</v>
      </c>
      <c r="F620" s="140">
        <f>[1]Actuals!J621</f>
        <v>100000</v>
      </c>
    </row>
    <row r="621" spans="2:10" ht="15.75" thickBot="1" x14ac:dyDescent="0.3">
      <c r="B621" s="35">
        <v>2</v>
      </c>
      <c r="C621" s="141" t="s">
        <v>66</v>
      </c>
      <c r="D621" s="139">
        <f>[1]Actuals!D622</f>
        <v>350000</v>
      </c>
      <c r="E621" s="38">
        <f>[1]Actuals!G622</f>
        <v>250000</v>
      </c>
      <c r="F621" s="140">
        <f>[1]Actuals!J622</f>
        <v>350000</v>
      </c>
    </row>
    <row r="622" spans="2:10" ht="15.75" thickBot="1" x14ac:dyDescent="0.3">
      <c r="B622" s="35"/>
      <c r="C622" s="44" t="s">
        <v>62</v>
      </c>
      <c r="D622" s="45">
        <f>SUM(D620:D621)</f>
        <v>380000</v>
      </c>
      <c r="E622" s="45">
        <f>SUM(E620:E621)</f>
        <v>280000</v>
      </c>
      <c r="F622" s="46">
        <f>SUM(F620:F621)</f>
        <v>450000</v>
      </c>
      <c r="I622" s="48"/>
      <c r="J622" s="42"/>
    </row>
    <row r="623" spans="2:10" x14ac:dyDescent="0.25">
      <c r="B623" s="31" t="s">
        <v>17</v>
      </c>
      <c r="C623" s="77" t="s">
        <v>67</v>
      </c>
      <c r="D623" s="69"/>
      <c r="E623" s="69"/>
      <c r="F623" s="70"/>
    </row>
    <row r="624" spans="2:10" x14ac:dyDescent="0.25">
      <c r="B624" s="35">
        <v>1</v>
      </c>
      <c r="C624" s="36" t="s">
        <v>68</v>
      </c>
      <c r="D624" s="38">
        <f>[1]Actuals!D625</f>
        <v>10000</v>
      </c>
      <c r="E624" s="38">
        <f>[1]Actuals!G625</f>
        <v>5200</v>
      </c>
      <c r="F624" s="61">
        <f>[1]Actuals!J625</f>
        <v>10000</v>
      </c>
    </row>
    <row r="625" spans="2:10" ht="15.75" thickBot="1" x14ac:dyDescent="0.3">
      <c r="B625" s="35">
        <v>2</v>
      </c>
      <c r="C625" s="43" t="s">
        <v>69</v>
      </c>
      <c r="D625" s="38">
        <f>[1]Actuals!D626</f>
        <v>60000</v>
      </c>
      <c r="E625" s="38">
        <f>[1]Actuals!G626</f>
        <v>29640</v>
      </c>
      <c r="F625" s="61">
        <f>[1]Actuals!J626</f>
        <v>70000</v>
      </c>
    </row>
    <row r="626" spans="2:10" ht="15.75" thickBot="1" x14ac:dyDescent="0.3">
      <c r="B626" s="31"/>
      <c r="C626" s="44" t="s">
        <v>70</v>
      </c>
      <c r="D626" s="45">
        <f>SUM(D624:D625)</f>
        <v>70000</v>
      </c>
      <c r="E626" s="45">
        <f>SUM(E624:E625)</f>
        <v>34840</v>
      </c>
      <c r="F626" s="46">
        <f>SUM(F624:F625)</f>
        <v>80000</v>
      </c>
      <c r="I626" s="48"/>
      <c r="J626" s="42"/>
    </row>
    <row r="627" spans="2:10" x14ac:dyDescent="0.25">
      <c r="B627" s="31" t="s">
        <v>71</v>
      </c>
      <c r="C627" s="105" t="s">
        <v>72</v>
      </c>
      <c r="D627" s="106"/>
      <c r="E627" s="106"/>
      <c r="F627" s="107"/>
    </row>
    <row r="628" spans="2:10" x14ac:dyDescent="0.25">
      <c r="B628" s="35">
        <v>1</v>
      </c>
      <c r="C628" s="36" t="s">
        <v>73</v>
      </c>
      <c r="D628" s="38">
        <f>[1]Actuals!D629</f>
        <v>1000000</v>
      </c>
      <c r="E628" s="38">
        <f>[1]Actuals!G629</f>
        <v>400000</v>
      </c>
      <c r="F628" s="61">
        <f>[1]Actuals!J629</f>
        <v>1125000</v>
      </c>
    </row>
    <row r="629" spans="2:10" x14ac:dyDescent="0.25">
      <c r="B629" s="35">
        <f>B628+1</f>
        <v>2</v>
      </c>
      <c r="C629" s="36" t="s">
        <v>74</v>
      </c>
      <c r="D629" s="38">
        <f>[1]Actuals!D630</f>
        <v>15000</v>
      </c>
      <c r="E629" s="38">
        <f>[1]Actuals!G630</f>
        <v>11000</v>
      </c>
      <c r="F629" s="61">
        <f>[1]Actuals!J630</f>
        <v>15000</v>
      </c>
    </row>
    <row r="630" spans="2:10" x14ac:dyDescent="0.25">
      <c r="B630" s="35">
        <f t="shared" ref="B630:B640" si="9">B629+1</f>
        <v>3</v>
      </c>
      <c r="C630" s="36" t="s">
        <v>75</v>
      </c>
      <c r="D630" s="38">
        <f>[1]Actuals!D631</f>
        <v>1000</v>
      </c>
      <c r="E630" s="38">
        <f>[1]Actuals!G631</f>
        <v>0</v>
      </c>
      <c r="F630" s="61">
        <f>[1]Actuals!J631</f>
        <v>0</v>
      </c>
    </row>
    <row r="631" spans="2:10" x14ac:dyDescent="0.25">
      <c r="B631" s="35">
        <f t="shared" si="9"/>
        <v>4</v>
      </c>
      <c r="C631" s="36" t="s">
        <v>76</v>
      </c>
      <c r="D631" s="38">
        <f>[1]Actuals!D632</f>
        <v>5000</v>
      </c>
      <c r="E631" s="38">
        <f>[1]Actuals!G632</f>
        <v>0</v>
      </c>
      <c r="F631" s="61">
        <f>[1]Actuals!J632</f>
        <v>0</v>
      </c>
    </row>
    <row r="632" spans="2:10" x14ac:dyDescent="0.25">
      <c r="B632" s="35">
        <f t="shared" si="9"/>
        <v>5</v>
      </c>
      <c r="C632" s="36" t="s">
        <v>77</v>
      </c>
      <c r="D632" s="38">
        <f>[1]Actuals!D633</f>
        <v>0</v>
      </c>
      <c r="E632" s="38">
        <f>[1]Actuals!G633</f>
        <v>0</v>
      </c>
      <c r="F632" s="61">
        <f>[1]Actuals!J633</f>
        <v>0</v>
      </c>
    </row>
    <row r="633" spans="2:10" x14ac:dyDescent="0.25">
      <c r="B633" s="35">
        <f t="shared" si="9"/>
        <v>6</v>
      </c>
      <c r="C633" s="36" t="s">
        <v>78</v>
      </c>
      <c r="D633" s="38">
        <f>[1]Actuals!D634</f>
        <v>0</v>
      </c>
      <c r="E633" s="38">
        <f>[1]Actuals!G634</f>
        <v>11610</v>
      </c>
      <c r="F633" s="61">
        <f>[1]Actuals!J634</f>
        <v>15000</v>
      </c>
    </row>
    <row r="634" spans="2:10" x14ac:dyDescent="0.25">
      <c r="B634" s="35">
        <v>7</v>
      </c>
      <c r="C634" s="95" t="s">
        <v>79</v>
      </c>
      <c r="D634" s="38">
        <f>[1]Actuals!D635</f>
        <v>10000</v>
      </c>
      <c r="E634" s="38">
        <f>[1]Actuals!G635</f>
        <v>5000</v>
      </c>
      <c r="F634" s="61">
        <f>[1]Actuals!J635</f>
        <v>20000</v>
      </c>
    </row>
    <row r="635" spans="2:10" x14ac:dyDescent="0.25">
      <c r="B635" s="35">
        <v>8</v>
      </c>
      <c r="C635" s="36" t="s">
        <v>80</v>
      </c>
      <c r="D635" s="38">
        <f>[1]Actuals!D636</f>
        <v>0</v>
      </c>
      <c r="E635" s="38">
        <f>[1]Actuals!G636</f>
        <v>0</v>
      </c>
      <c r="F635" s="61">
        <f>[1]Actuals!J636</f>
        <v>0</v>
      </c>
      <c r="J635" s="52"/>
    </row>
    <row r="636" spans="2:10" x14ac:dyDescent="0.25">
      <c r="B636" s="35">
        <f>B635+1</f>
        <v>9</v>
      </c>
      <c r="C636" s="36" t="s">
        <v>81</v>
      </c>
      <c r="D636" s="38">
        <f>[1]Actuals!D637</f>
        <v>150000</v>
      </c>
      <c r="E636" s="38">
        <f>[1]Actuals!G637</f>
        <v>12000</v>
      </c>
      <c r="F636" s="61">
        <f>[1]Actuals!J637</f>
        <v>50000</v>
      </c>
      <c r="J636" s="52"/>
    </row>
    <row r="637" spans="2:10" s="8" customFormat="1" x14ac:dyDescent="0.25">
      <c r="B637" s="35">
        <f t="shared" si="9"/>
        <v>10</v>
      </c>
      <c r="C637" s="36" t="s">
        <v>82</v>
      </c>
      <c r="D637" s="38">
        <f>[1]Actuals!D638</f>
        <v>0</v>
      </c>
      <c r="E637" s="38">
        <f>[1]Actuals!G638</f>
        <v>0</v>
      </c>
      <c r="F637" s="61">
        <f>[1]Actuals!J638</f>
        <v>0</v>
      </c>
      <c r="G637" s="142"/>
      <c r="H637" s="142"/>
      <c r="I637" s="30"/>
      <c r="J637" s="1"/>
    </row>
    <row r="638" spans="2:10" x14ac:dyDescent="0.25">
      <c r="B638" s="35">
        <f t="shared" si="9"/>
        <v>11</v>
      </c>
      <c r="C638" s="36" t="s">
        <v>83</v>
      </c>
      <c r="D638" s="38">
        <f>[1]Actuals!D639</f>
        <v>5000</v>
      </c>
      <c r="E638" s="38">
        <f>[1]Actuals!G639</f>
        <v>0</v>
      </c>
      <c r="F638" s="61">
        <f>[1]Actuals!J639</f>
        <v>500000</v>
      </c>
    </row>
    <row r="639" spans="2:10" x14ac:dyDescent="0.25">
      <c r="B639" s="35">
        <f t="shared" si="9"/>
        <v>12</v>
      </c>
      <c r="C639" s="36" t="s">
        <v>84</v>
      </c>
      <c r="D639" s="38">
        <f>[1]Actuals!D640</f>
        <v>0</v>
      </c>
      <c r="E639" s="38">
        <f>[1]Actuals!G640</f>
        <v>0</v>
      </c>
      <c r="F639" s="61">
        <f>[1]Actuals!J640</f>
        <v>0</v>
      </c>
    </row>
    <row r="640" spans="2:10" x14ac:dyDescent="0.25">
      <c r="B640" s="35">
        <f t="shared" si="9"/>
        <v>13</v>
      </c>
      <c r="C640" s="36" t="s">
        <v>85</v>
      </c>
      <c r="D640" s="38">
        <f>[1]Actuals!D641</f>
        <v>60000</v>
      </c>
      <c r="E640" s="38">
        <f>[1]Actuals!G641</f>
        <v>60000</v>
      </c>
      <c r="F640" s="61">
        <f>[1]Actuals!J641</f>
        <v>60000</v>
      </c>
    </row>
    <row r="641" spans="2:11" ht="15.75" thickBot="1" x14ac:dyDescent="0.3">
      <c r="B641" s="35">
        <v>14</v>
      </c>
      <c r="C641" s="53" t="s">
        <v>86</v>
      </c>
      <c r="D641" s="97">
        <f>[1]Actuals!D642</f>
        <v>50000</v>
      </c>
      <c r="E641" s="97">
        <f>[1]Actuals!G642</f>
        <v>33000</v>
      </c>
      <c r="F641" s="98">
        <f>[1]Actuals!J642</f>
        <v>80000</v>
      </c>
    </row>
    <row r="642" spans="2:11" ht="15.75" thickBot="1" x14ac:dyDescent="0.3">
      <c r="B642" s="31"/>
      <c r="C642" s="44" t="s">
        <v>70</v>
      </c>
      <c r="D642" s="45">
        <f>SUM(D628:D641)</f>
        <v>1296000</v>
      </c>
      <c r="E642" s="45">
        <f>SUM(E628:E641)</f>
        <v>532610</v>
      </c>
      <c r="F642" s="46">
        <f>SUM(F628:F641)</f>
        <v>1865000</v>
      </c>
      <c r="I642" s="48"/>
      <c r="J642" s="42"/>
    </row>
    <row r="643" spans="2:11" ht="15.75" thickBot="1" x14ac:dyDescent="0.3">
      <c r="B643" s="35"/>
      <c r="C643" s="44" t="s">
        <v>87</v>
      </c>
      <c r="D643" s="45">
        <f>D642+D626+D622+D618</f>
        <v>2876000</v>
      </c>
      <c r="E643" s="45">
        <f>E642+E626+E622+E618</f>
        <v>907750</v>
      </c>
      <c r="F643" s="46">
        <f>F642+F626+F622+F618</f>
        <v>3605000</v>
      </c>
      <c r="I643" s="48"/>
      <c r="J643" s="42"/>
    </row>
    <row r="644" spans="2:11" x14ac:dyDescent="0.25">
      <c r="B644" s="31" t="s">
        <v>88</v>
      </c>
      <c r="C644" s="77" t="s">
        <v>89</v>
      </c>
      <c r="D644" s="69"/>
      <c r="E644" s="69"/>
      <c r="F644" s="70"/>
    </row>
    <row r="645" spans="2:11" x14ac:dyDescent="0.25">
      <c r="B645" s="35">
        <v>1</v>
      </c>
      <c r="C645" s="36" t="s">
        <v>57</v>
      </c>
      <c r="D645" s="38">
        <f>[1]Actuals!D646</f>
        <v>0</v>
      </c>
      <c r="E645" s="38">
        <f>[1]Actuals!G646</f>
        <v>0</v>
      </c>
      <c r="F645" s="61">
        <f>[1]Actuals!J646</f>
        <v>10000000</v>
      </c>
      <c r="G645" s="64"/>
      <c r="H645" s="64"/>
      <c r="I645" s="96"/>
      <c r="J645" s="62"/>
      <c r="K645" s="52"/>
    </row>
    <row r="646" spans="2:11" x14ac:dyDescent="0.25">
      <c r="B646" s="35">
        <v>2</v>
      </c>
      <c r="C646" s="36" t="s">
        <v>58</v>
      </c>
      <c r="D646" s="38">
        <f>[1]Actuals!D647</f>
        <v>150000</v>
      </c>
      <c r="E646" s="38">
        <f>[1]Actuals!G647</f>
        <v>0</v>
      </c>
      <c r="F646" s="61">
        <f>[1]Actuals!J647</f>
        <v>200000</v>
      </c>
      <c r="J646" s="30"/>
    </row>
    <row r="647" spans="2:11" x14ac:dyDescent="0.25">
      <c r="B647" s="35">
        <v>3</v>
      </c>
      <c r="C647" s="36" t="s">
        <v>90</v>
      </c>
      <c r="D647" s="38">
        <f>[1]Actuals!D648</f>
        <v>150000</v>
      </c>
      <c r="E647" s="38">
        <f>[1]Actuals!G648</f>
        <v>40000</v>
      </c>
      <c r="F647" s="61">
        <f>[1]Actuals!J648</f>
        <v>250000</v>
      </c>
    </row>
    <row r="648" spans="2:11" x14ac:dyDescent="0.25">
      <c r="B648" s="35">
        <v>4</v>
      </c>
      <c r="C648" s="36" t="s">
        <v>60</v>
      </c>
      <c r="D648" s="38">
        <f>[1]Actuals!D649</f>
        <v>200000</v>
      </c>
      <c r="E648" s="38">
        <f>[1]Actuals!G649</f>
        <v>0</v>
      </c>
      <c r="F648" s="61">
        <f>[1]Actuals!J649</f>
        <v>500000</v>
      </c>
      <c r="G648" s="76"/>
      <c r="H648" s="76"/>
      <c r="J648" s="62"/>
    </row>
    <row r="649" spans="2:11" x14ac:dyDescent="0.25">
      <c r="B649" s="35">
        <v>5</v>
      </c>
      <c r="C649" s="36" t="s">
        <v>61</v>
      </c>
      <c r="D649" s="38">
        <f>[1]Actuals!D650</f>
        <v>4000000</v>
      </c>
      <c r="E649" s="38">
        <f>[1]Actuals!G650</f>
        <v>0</v>
      </c>
      <c r="F649" s="61">
        <f>[1]Actuals!J650</f>
        <v>1000000</v>
      </c>
      <c r="G649" s="76"/>
      <c r="H649" s="76"/>
      <c r="J649" s="62"/>
    </row>
    <row r="650" spans="2:11" ht="15.75" thickBot="1" x14ac:dyDescent="0.3">
      <c r="B650" s="35">
        <v>6</v>
      </c>
      <c r="C650" s="58" t="s">
        <v>104</v>
      </c>
      <c r="D650" s="38">
        <f>[1]Actuals!D651</f>
        <v>2000000</v>
      </c>
      <c r="E650" s="38">
        <f>[1]Actuals!G651</f>
        <v>0</v>
      </c>
      <c r="F650" s="61">
        <f>[1]Actuals!J651</f>
        <v>3000000</v>
      </c>
      <c r="G650" s="76"/>
      <c r="H650" s="76"/>
      <c r="J650" s="62"/>
    </row>
    <row r="651" spans="2:11" ht="15.75" thickBot="1" x14ac:dyDescent="0.3">
      <c r="B651" s="31"/>
      <c r="C651" s="44" t="s">
        <v>70</v>
      </c>
      <c r="D651" s="45">
        <f>SUM(D645:D650)</f>
        <v>6500000</v>
      </c>
      <c r="E651" s="45">
        <f t="shared" ref="E651:F651" si="10">SUM(E645:E650)</f>
        <v>40000</v>
      </c>
      <c r="F651" s="45">
        <f t="shared" si="10"/>
        <v>14950000</v>
      </c>
      <c r="I651" s="48"/>
      <c r="J651" s="42"/>
    </row>
    <row r="652" spans="2:11" ht="15.75" thickBot="1" x14ac:dyDescent="0.3">
      <c r="B652" s="85"/>
      <c r="C652" s="44" t="s">
        <v>106</v>
      </c>
      <c r="D652" s="45">
        <f>D651+D643+D610+D568+D577</f>
        <v>38570606.666666672</v>
      </c>
      <c r="E652" s="45">
        <f>E651+E643+E610+E568+E577</f>
        <v>19940654</v>
      </c>
      <c r="F652" s="46">
        <f>F651+F643+F610+F568+F577</f>
        <v>58374929.833333328</v>
      </c>
      <c r="G652" s="135"/>
      <c r="H652" s="135"/>
      <c r="I652" s="48"/>
      <c r="J652" s="42"/>
    </row>
    <row r="653" spans="2:11" x14ac:dyDescent="0.25">
      <c r="B653" s="2"/>
      <c r="C653" s="3" t="s">
        <v>12</v>
      </c>
      <c r="D653" s="100"/>
      <c r="E653" s="100"/>
      <c r="F653" s="101"/>
    </row>
    <row r="655" spans="2:11" ht="15.75" thickBot="1" x14ac:dyDescent="0.3">
      <c r="B655" s="2"/>
      <c r="C655" s="3"/>
      <c r="D655" s="4"/>
      <c r="E655" s="5"/>
      <c r="F655" s="5"/>
    </row>
    <row r="656" spans="2:11" ht="14.25" customHeight="1" x14ac:dyDescent="0.2">
      <c r="B656" s="9" t="s">
        <v>0</v>
      </c>
      <c r="C656" s="10" t="s">
        <v>147</v>
      </c>
      <c r="D656" s="11">
        <v>19</v>
      </c>
      <c r="E656" s="12" t="str">
        <f>$E$2</f>
        <v>PAKISTAN TOBACCO BOARD                                          BUDGET ESTIMATES,  2024-25</v>
      </c>
      <c r="F656" s="13"/>
    </row>
    <row r="657" spans="2:11" ht="12.75" customHeight="1" x14ac:dyDescent="0.2">
      <c r="B657" s="136"/>
      <c r="C657" s="143"/>
      <c r="D657" s="17"/>
      <c r="E657" s="18"/>
      <c r="F657" s="19"/>
    </row>
    <row r="658" spans="2:11" ht="30.75" thickBot="1" x14ac:dyDescent="0.25">
      <c r="B658" s="137"/>
      <c r="C658" s="144"/>
      <c r="D658" s="22" t="str">
        <f>$D$4</f>
        <v>Budget Estimates                                             2023-24</v>
      </c>
      <c r="E658" s="23" t="str">
        <f>$E$4</f>
        <v>Revised Estimates
 2023-24</v>
      </c>
      <c r="F658" s="24" t="str">
        <f>$F$4</f>
        <v>Proposed Budget 
2024-2025</v>
      </c>
    </row>
    <row r="659" spans="2:11" x14ac:dyDescent="0.25">
      <c r="B659" s="31" t="s">
        <v>6</v>
      </c>
      <c r="C659" s="32" t="s">
        <v>7</v>
      </c>
      <c r="D659" s="33"/>
      <c r="E659" s="33"/>
      <c r="F659" s="34"/>
    </row>
    <row r="660" spans="2:11" x14ac:dyDescent="0.25">
      <c r="B660" s="31" t="s">
        <v>8</v>
      </c>
      <c r="C660" s="32" t="s">
        <v>9</v>
      </c>
      <c r="D660" s="33"/>
      <c r="E660" s="33"/>
      <c r="F660" s="34"/>
    </row>
    <row r="661" spans="2:11" x14ac:dyDescent="0.25">
      <c r="B661" s="35">
        <v>1</v>
      </c>
      <c r="C661" s="36" t="s">
        <v>10</v>
      </c>
      <c r="D661" s="38">
        <f>[1]Actuals!D662</f>
        <v>0</v>
      </c>
      <c r="E661" s="38">
        <f>[1]Actuals!G662</f>
        <v>0</v>
      </c>
      <c r="F661" s="39">
        <f>[1]Actuals!J662</f>
        <v>0</v>
      </c>
    </row>
    <row r="662" spans="2:11" ht="15.75" thickBot="1" x14ac:dyDescent="0.3">
      <c r="B662" s="35">
        <v>2</v>
      </c>
      <c r="C662" s="43" t="s">
        <v>11</v>
      </c>
      <c r="D662" s="38">
        <f>[1]Actuals!D663</f>
        <v>0</v>
      </c>
      <c r="E662" s="38">
        <f>[1]Actuals!G663</f>
        <v>0</v>
      </c>
      <c r="F662" s="39">
        <f>[1]Actuals!J663</f>
        <v>0</v>
      </c>
    </row>
    <row r="663" spans="2:11" ht="15.75" thickBot="1" x14ac:dyDescent="0.3">
      <c r="B663" s="35" t="s">
        <v>12</v>
      </c>
      <c r="C663" s="145" t="s">
        <v>13</v>
      </c>
      <c r="D663" s="45">
        <f>SUM(D661:D662)</f>
        <v>0</v>
      </c>
      <c r="E663" s="45">
        <f>SUM(E661:E662)</f>
        <v>0</v>
      </c>
      <c r="F663" s="46">
        <f>SUM(F661:F662)</f>
        <v>0</v>
      </c>
      <c r="I663" s="48"/>
      <c r="J663" s="42"/>
    </row>
    <row r="664" spans="2:11" x14ac:dyDescent="0.25">
      <c r="B664" s="31" t="s">
        <v>14</v>
      </c>
      <c r="C664" s="32" t="s">
        <v>15</v>
      </c>
      <c r="D664" s="33"/>
      <c r="E664" s="33"/>
      <c r="F664" s="34"/>
    </row>
    <row r="665" spans="2:11" ht="15.75" thickBot="1" x14ac:dyDescent="0.3">
      <c r="B665" s="35">
        <v>1</v>
      </c>
      <c r="C665" s="36" t="s">
        <v>10</v>
      </c>
      <c r="D665" s="38">
        <f>[1]Actuals!D666</f>
        <v>0</v>
      </c>
      <c r="E665" s="38">
        <f>[1]Actuals!G666</f>
        <v>0</v>
      </c>
      <c r="F665" s="39">
        <f>[1]Actuals!J666</f>
        <v>0</v>
      </c>
    </row>
    <row r="666" spans="2:11" ht="15.75" thickBot="1" x14ac:dyDescent="0.3">
      <c r="B666" s="35"/>
      <c r="C666" s="145" t="s">
        <v>16</v>
      </c>
      <c r="D666" s="45">
        <f>SUM(D665:D665)</f>
        <v>0</v>
      </c>
      <c r="E666" s="45">
        <f>SUM(E665:E665)</f>
        <v>0</v>
      </c>
      <c r="F666" s="46">
        <f>SUM(F665:F665)</f>
        <v>0</v>
      </c>
      <c r="I666" s="48"/>
      <c r="J666" s="42"/>
    </row>
    <row r="667" spans="2:11" x14ac:dyDescent="0.25">
      <c r="B667" s="31" t="s">
        <v>17</v>
      </c>
      <c r="C667" s="32" t="s">
        <v>18</v>
      </c>
      <c r="D667" s="33"/>
      <c r="E667" s="33"/>
      <c r="F667" s="34"/>
    </row>
    <row r="668" spans="2:11" x14ac:dyDescent="0.25">
      <c r="B668" s="35">
        <v>1</v>
      </c>
      <c r="C668" s="36" t="s">
        <v>113</v>
      </c>
      <c r="D668" s="38">
        <f>[1]Actuals!D669</f>
        <v>0</v>
      </c>
      <c r="E668" s="38">
        <f>[1]Actuals!G669</f>
        <v>0</v>
      </c>
      <c r="F668" s="61">
        <f>[1]Actuals!J669</f>
        <v>0</v>
      </c>
    </row>
    <row r="669" spans="2:11" x14ac:dyDescent="0.25">
      <c r="B669" s="35">
        <v>2</v>
      </c>
      <c r="C669" s="36" t="s">
        <v>20</v>
      </c>
      <c r="D669" s="38">
        <f>[1]Actuals!D670</f>
        <v>0</v>
      </c>
      <c r="E669" s="38">
        <f>[1]Actuals!G670</f>
        <v>0</v>
      </c>
      <c r="F669" s="61">
        <f>[1]Actuals!J670</f>
        <v>0</v>
      </c>
    </row>
    <row r="670" spans="2:11" x14ac:dyDescent="0.25">
      <c r="B670" s="35">
        <v>3</v>
      </c>
      <c r="C670" s="36" t="s">
        <v>21</v>
      </c>
      <c r="D670" s="38">
        <f>[1]Actuals!D671</f>
        <v>0</v>
      </c>
      <c r="E670" s="38">
        <f>[1]Actuals!G671</f>
        <v>0</v>
      </c>
      <c r="F670" s="61">
        <f>[1]Actuals!J671</f>
        <v>0</v>
      </c>
      <c r="G670" s="40"/>
      <c r="H670" s="40"/>
      <c r="I670" s="41"/>
      <c r="K670" s="51"/>
    </row>
    <row r="671" spans="2:11" x14ac:dyDescent="0.25">
      <c r="B671" s="35">
        <v>4</v>
      </c>
      <c r="C671" s="36" t="s">
        <v>22</v>
      </c>
      <c r="D671" s="38">
        <f>[1]Actuals!D672</f>
        <v>0</v>
      </c>
      <c r="E671" s="38">
        <f>[1]Actuals!G672</f>
        <v>0</v>
      </c>
      <c r="F671" s="61">
        <f>[1]Actuals!J672</f>
        <v>0</v>
      </c>
    </row>
    <row r="672" spans="2:11" x14ac:dyDescent="0.25">
      <c r="B672" s="35">
        <v>5</v>
      </c>
      <c r="C672" s="36" t="s">
        <v>23</v>
      </c>
      <c r="D672" s="38">
        <f>[1]Actuals!D673</f>
        <v>0</v>
      </c>
      <c r="E672" s="38">
        <f>[1]Actuals!G673</f>
        <v>0</v>
      </c>
      <c r="F672" s="61">
        <f>[1]Actuals!J673</f>
        <v>0</v>
      </c>
    </row>
    <row r="673" spans="2:9" x14ac:dyDescent="0.25">
      <c r="B673" s="35">
        <v>6</v>
      </c>
      <c r="C673" s="36" t="s">
        <v>24</v>
      </c>
      <c r="D673" s="38">
        <f>[1]Actuals!D674</f>
        <v>0</v>
      </c>
      <c r="E673" s="38">
        <f>[1]Actuals!G674</f>
        <v>0</v>
      </c>
      <c r="F673" s="61">
        <f>[1]Actuals!J674</f>
        <v>0</v>
      </c>
    </row>
    <row r="674" spans="2:9" x14ac:dyDescent="0.25">
      <c r="B674" s="35">
        <v>7</v>
      </c>
      <c r="C674" s="36" t="s">
        <v>25</v>
      </c>
      <c r="D674" s="38">
        <f>[1]Actuals!D675</f>
        <v>0</v>
      </c>
      <c r="E674" s="38">
        <f>[1]Actuals!G675</f>
        <v>0</v>
      </c>
      <c r="F674" s="61">
        <f>[1]Actuals!J675</f>
        <v>0</v>
      </c>
    </row>
    <row r="675" spans="2:9" x14ac:dyDescent="0.25">
      <c r="B675" s="35">
        <v>8</v>
      </c>
      <c r="C675" s="36" t="s">
        <v>26</v>
      </c>
      <c r="D675" s="38">
        <f>[1]Actuals!D676</f>
        <v>0</v>
      </c>
      <c r="E675" s="38">
        <f>[1]Actuals!G676</f>
        <v>0</v>
      </c>
      <c r="F675" s="61">
        <f>[1]Actuals!J676</f>
        <v>0</v>
      </c>
    </row>
    <row r="676" spans="2:9" x14ac:dyDescent="0.25">
      <c r="B676" s="35">
        <v>9</v>
      </c>
      <c r="C676" s="36" t="s">
        <v>27</v>
      </c>
      <c r="D676" s="38">
        <f>[1]Actuals!D677</f>
        <v>0</v>
      </c>
      <c r="E676" s="38">
        <f>[1]Actuals!G677</f>
        <v>0</v>
      </c>
      <c r="F676" s="61">
        <f>[1]Actuals!J677</f>
        <v>0</v>
      </c>
    </row>
    <row r="677" spans="2:9" x14ac:dyDescent="0.25">
      <c r="B677" s="35">
        <v>10</v>
      </c>
      <c r="C677" s="36" t="s">
        <v>28</v>
      </c>
      <c r="D677" s="38">
        <f>[1]Actuals!D678</f>
        <v>0</v>
      </c>
      <c r="E677" s="38">
        <f>[1]Actuals!G678</f>
        <v>0</v>
      </c>
      <c r="F677" s="61">
        <f>[1]Actuals!J678</f>
        <v>0</v>
      </c>
    </row>
    <row r="678" spans="2:9" x14ac:dyDescent="0.25">
      <c r="B678" s="35">
        <v>11</v>
      </c>
      <c r="C678" s="36" t="s">
        <v>29</v>
      </c>
      <c r="D678" s="38">
        <f>[1]Actuals!D679</f>
        <v>0</v>
      </c>
      <c r="E678" s="38">
        <f>[1]Actuals!G679</f>
        <v>0</v>
      </c>
      <c r="F678" s="61">
        <f>[1]Actuals!J679</f>
        <v>0</v>
      </c>
    </row>
    <row r="679" spans="2:9" x14ac:dyDescent="0.25">
      <c r="B679" s="35">
        <v>12</v>
      </c>
      <c r="C679" s="36" t="s">
        <v>30</v>
      </c>
      <c r="D679" s="38">
        <f>[1]Actuals!D680</f>
        <v>0</v>
      </c>
      <c r="E679" s="38">
        <f>[1]Actuals!G680</f>
        <v>0</v>
      </c>
      <c r="F679" s="61">
        <f>[1]Actuals!J680</f>
        <v>0</v>
      </c>
    </row>
    <row r="680" spans="2:9" x14ac:dyDescent="0.25">
      <c r="B680" s="35">
        <v>13</v>
      </c>
      <c r="C680" s="36" t="s">
        <v>31</v>
      </c>
      <c r="D680" s="38">
        <f>[1]Actuals!D681</f>
        <v>0</v>
      </c>
      <c r="E680" s="38">
        <f>[1]Actuals!G681</f>
        <v>0</v>
      </c>
      <c r="F680" s="61">
        <f>[1]Actuals!J681</f>
        <v>0</v>
      </c>
    </row>
    <row r="681" spans="2:9" x14ac:dyDescent="0.25">
      <c r="B681" s="35">
        <v>14</v>
      </c>
      <c r="C681" s="36" t="s">
        <v>100</v>
      </c>
      <c r="D681" s="38">
        <f>[1]Actuals!D682</f>
        <v>0</v>
      </c>
      <c r="E681" s="38">
        <f>[1]Actuals!G682</f>
        <v>0</v>
      </c>
      <c r="F681" s="61">
        <f>[1]Actuals!J682</f>
        <v>0</v>
      </c>
    </row>
    <row r="682" spans="2:9" x14ac:dyDescent="0.25">
      <c r="B682" s="35">
        <v>15</v>
      </c>
      <c r="C682" s="36" t="s">
        <v>101</v>
      </c>
      <c r="D682" s="38">
        <f>[1]Actuals!D683</f>
        <v>0</v>
      </c>
      <c r="E682" s="38">
        <f>[1]Actuals!G683</f>
        <v>0</v>
      </c>
      <c r="F682" s="61">
        <f>[1]Actuals!J683</f>
        <v>0</v>
      </c>
    </row>
    <row r="683" spans="2:9" x14ac:dyDescent="0.25">
      <c r="B683" s="35">
        <v>18</v>
      </c>
      <c r="C683" s="36" t="s">
        <v>34</v>
      </c>
      <c r="D683" s="38">
        <f>[1]Actuals!D684</f>
        <v>0</v>
      </c>
      <c r="E683" s="38">
        <f>[1]Actuals!G684</f>
        <v>0</v>
      </c>
      <c r="F683" s="61">
        <f>[1]Actuals!J684</f>
        <v>0</v>
      </c>
      <c r="G683" s="40"/>
      <c r="H683" s="40"/>
      <c r="I683" s="41"/>
    </row>
    <row r="684" spans="2:9" x14ac:dyDescent="0.25">
      <c r="B684" s="35">
        <v>19</v>
      </c>
      <c r="C684" s="36" t="s">
        <v>35</v>
      </c>
      <c r="D684" s="38">
        <f>[1]Actuals!D685</f>
        <v>0</v>
      </c>
      <c r="E684" s="38">
        <f>[1]Actuals!G685</f>
        <v>0</v>
      </c>
      <c r="F684" s="61">
        <f>[1]Actuals!J685</f>
        <v>0</v>
      </c>
      <c r="G684" s="40"/>
      <c r="H684" s="40"/>
      <c r="I684" s="41"/>
    </row>
    <row r="685" spans="2:9" x14ac:dyDescent="0.25">
      <c r="B685" s="35">
        <v>16</v>
      </c>
      <c r="C685" s="36" t="s">
        <v>36</v>
      </c>
      <c r="D685" s="38">
        <f>[1]Actuals!D686</f>
        <v>0</v>
      </c>
      <c r="E685" s="38">
        <f>[1]Actuals!G686</f>
        <v>0</v>
      </c>
      <c r="F685" s="61">
        <f>[1]Actuals!J686</f>
        <v>0</v>
      </c>
      <c r="G685" s="40"/>
      <c r="H685" s="40"/>
      <c r="I685" s="41"/>
    </row>
    <row r="686" spans="2:9" x14ac:dyDescent="0.25">
      <c r="B686" s="35">
        <v>17</v>
      </c>
      <c r="C686" s="36" t="s">
        <v>37</v>
      </c>
      <c r="D686" s="38">
        <f>[1]Actuals!D687</f>
        <v>0</v>
      </c>
      <c r="E686" s="38">
        <f>[1]Actuals!G687</f>
        <v>0</v>
      </c>
      <c r="F686" s="61">
        <f>[1]Actuals!J687</f>
        <v>0</v>
      </c>
      <c r="G686" s="40"/>
      <c r="H686" s="40"/>
      <c r="I686" s="41"/>
    </row>
    <row r="687" spans="2:9" x14ac:dyDescent="0.25">
      <c r="B687" s="35"/>
      <c r="C687" s="36" t="s">
        <v>38</v>
      </c>
      <c r="D687" s="38">
        <f>[1]Actuals!D688</f>
        <v>0</v>
      </c>
      <c r="E687" s="38">
        <f>[1]Actuals!G688</f>
        <v>0</v>
      </c>
      <c r="F687" s="61">
        <f>[1]Actuals!J688</f>
        <v>0</v>
      </c>
      <c r="G687" s="40"/>
      <c r="H687" s="40"/>
      <c r="I687" s="41"/>
    </row>
    <row r="688" spans="2:9" ht="15.75" thickBot="1" x14ac:dyDescent="0.3">
      <c r="B688" s="35">
        <v>20</v>
      </c>
      <c r="C688" s="53" t="s">
        <v>39</v>
      </c>
      <c r="D688" s="38">
        <f>[1]Actuals!D689</f>
        <v>0</v>
      </c>
      <c r="E688" s="38">
        <f>[1]Actuals!G689</f>
        <v>0</v>
      </c>
      <c r="F688" s="61">
        <f>[1]Actuals!J689</f>
        <v>0</v>
      </c>
    </row>
    <row r="689" spans="2:12" ht="15.75" thickBot="1" x14ac:dyDescent="0.3">
      <c r="B689" s="35"/>
      <c r="C689" s="145" t="s">
        <v>16</v>
      </c>
      <c r="D689" s="45">
        <f>SUM(D667:D688)</f>
        <v>0</v>
      </c>
      <c r="E689" s="45">
        <f>SUM(E667:E688)</f>
        <v>0</v>
      </c>
      <c r="F689" s="46">
        <f>SUM(F667:F688)</f>
        <v>0</v>
      </c>
      <c r="I689" s="48"/>
      <c r="J689" s="42"/>
    </row>
    <row r="690" spans="2:12" x14ac:dyDescent="0.25">
      <c r="B690" s="35"/>
      <c r="C690" s="146" t="s">
        <v>40</v>
      </c>
      <c r="D690" s="114">
        <f>D689+D666+D663</f>
        <v>0</v>
      </c>
      <c r="E690" s="114">
        <v>0</v>
      </c>
      <c r="F690" s="115">
        <f>F689+F666+F663</f>
        <v>0</v>
      </c>
      <c r="I690" s="48"/>
      <c r="J690" s="42"/>
    </row>
    <row r="691" spans="2:12" ht="15" customHeight="1" x14ac:dyDescent="0.25">
      <c r="B691" s="31" t="s">
        <v>41</v>
      </c>
      <c r="C691" s="78" t="s">
        <v>42</v>
      </c>
      <c r="D691" s="79"/>
      <c r="E691" s="79"/>
      <c r="F691" s="80"/>
      <c r="G691" s="47"/>
      <c r="H691" s="47"/>
      <c r="I691" s="48"/>
      <c r="J691" s="42"/>
    </row>
    <row r="692" spans="2:12" x14ac:dyDescent="0.25">
      <c r="B692" s="35">
        <v>1</v>
      </c>
      <c r="C692" s="58" t="s">
        <v>43</v>
      </c>
      <c r="D692" s="59">
        <f>[1]Actuals!D693</f>
        <v>0</v>
      </c>
      <c r="E692" s="59">
        <f>[1]Actuals!G693</f>
        <v>0</v>
      </c>
      <c r="F692" s="60">
        <f>[1]Actuals!J693</f>
        <v>0</v>
      </c>
      <c r="G692" s="47"/>
      <c r="H692" s="47"/>
      <c r="I692" s="48"/>
      <c r="J692" s="42"/>
    </row>
    <row r="693" spans="2:12" x14ac:dyDescent="0.25">
      <c r="B693" s="35">
        <v>2</v>
      </c>
      <c r="C693" s="36" t="s">
        <v>44</v>
      </c>
      <c r="D693" s="38">
        <f>[1]Actuals!D694</f>
        <v>0</v>
      </c>
      <c r="E693" s="38">
        <f>[1]Actuals!G694</f>
        <v>0</v>
      </c>
      <c r="F693" s="61">
        <f>[1]Actuals!J694</f>
        <v>0</v>
      </c>
      <c r="G693" s="47"/>
      <c r="H693" s="47"/>
      <c r="I693" s="48"/>
      <c r="J693" s="42"/>
    </row>
    <row r="694" spans="2:12" x14ac:dyDescent="0.25">
      <c r="B694" s="35">
        <v>3</v>
      </c>
      <c r="C694" s="36" t="s">
        <v>45</v>
      </c>
      <c r="D694" s="38">
        <f>[1]Actuals!D695</f>
        <v>0</v>
      </c>
      <c r="E694" s="38">
        <f>[1]Actuals!G695</f>
        <v>0</v>
      </c>
      <c r="F694" s="61">
        <f>[1]Actuals!J695</f>
        <v>0</v>
      </c>
      <c r="G694" s="47"/>
      <c r="H694" s="47"/>
      <c r="I694" s="48"/>
      <c r="J694" s="42"/>
    </row>
    <row r="695" spans="2:12" x14ac:dyDescent="0.25">
      <c r="B695" s="35">
        <v>4</v>
      </c>
      <c r="C695" s="36" t="s">
        <v>46</v>
      </c>
      <c r="D695" s="38">
        <f>[1]Actuals!D696</f>
        <v>0</v>
      </c>
      <c r="E695" s="38">
        <f>[1]Actuals!G696</f>
        <v>0</v>
      </c>
      <c r="F695" s="61">
        <f>[1]Actuals!J696</f>
        <v>0</v>
      </c>
      <c r="G695" s="47"/>
      <c r="H695" s="47"/>
      <c r="I695" s="48"/>
      <c r="J695" s="42"/>
    </row>
    <row r="696" spans="2:12" x14ac:dyDescent="0.25">
      <c r="B696" s="35">
        <v>5</v>
      </c>
      <c r="C696" s="36" t="s">
        <v>47</v>
      </c>
      <c r="D696" s="38">
        <f>[1]Actuals!D697</f>
        <v>0</v>
      </c>
      <c r="E696" s="38">
        <f>[1]Actuals!G697</f>
        <v>0</v>
      </c>
      <c r="F696" s="61">
        <f>[1]Actuals!J697</f>
        <v>0</v>
      </c>
      <c r="G696" s="47"/>
      <c r="H696" s="47"/>
      <c r="I696" s="48"/>
      <c r="J696" s="42"/>
    </row>
    <row r="697" spans="2:12" x14ac:dyDescent="0.25">
      <c r="B697" s="35">
        <v>6</v>
      </c>
      <c r="C697" s="43" t="s">
        <v>48</v>
      </c>
      <c r="D697" s="38">
        <f>[1]Actuals!D698</f>
        <v>0</v>
      </c>
      <c r="E697" s="38">
        <f>[1]Actuals!G698</f>
        <v>0</v>
      </c>
      <c r="F697" s="61">
        <f>[1]Actuals!J698</f>
        <v>0</v>
      </c>
      <c r="G697" s="47"/>
      <c r="H697" s="47"/>
      <c r="I697" s="48"/>
      <c r="J697" s="42"/>
    </row>
    <row r="698" spans="2:12" ht="15.75" thickBot="1" x14ac:dyDescent="0.3">
      <c r="B698" s="35">
        <v>7</v>
      </c>
      <c r="C698" s="53" t="s">
        <v>49</v>
      </c>
      <c r="D698" s="59">
        <f>[1]Actuals!D699</f>
        <v>0</v>
      </c>
      <c r="E698" s="59">
        <f>[1]Actuals!G699</f>
        <v>0</v>
      </c>
      <c r="F698" s="60">
        <f>[1]Actuals!J699</f>
        <v>0</v>
      </c>
      <c r="G698" s="119"/>
      <c r="H698" s="120"/>
      <c r="I698" s="50"/>
      <c r="J698" s="84"/>
      <c r="L698" s="8"/>
    </row>
    <row r="699" spans="2:12" ht="15.75" thickBot="1" x14ac:dyDescent="0.3">
      <c r="B699" s="35"/>
      <c r="C699" s="44" t="s">
        <v>16</v>
      </c>
      <c r="D699" s="45">
        <f>SUM(D692:D698)</f>
        <v>0</v>
      </c>
      <c r="E699" s="45">
        <f>SUM(E692:E698)</f>
        <v>0</v>
      </c>
      <c r="F699" s="46">
        <f>SUM(F692:F698)</f>
        <v>0</v>
      </c>
      <c r="G699" s="47"/>
      <c r="H699" s="47"/>
      <c r="I699" s="48"/>
      <c r="J699" s="42"/>
    </row>
    <row r="700" spans="2:12" x14ac:dyDescent="0.25">
      <c r="B700" s="31" t="s">
        <v>50</v>
      </c>
      <c r="C700" s="32" t="s">
        <v>51</v>
      </c>
      <c r="D700" s="33"/>
      <c r="E700" s="33"/>
      <c r="F700" s="34"/>
    </row>
    <row r="701" spans="2:12" x14ac:dyDescent="0.25">
      <c r="B701" s="31" t="s">
        <v>8</v>
      </c>
      <c r="C701" s="78" t="s">
        <v>114</v>
      </c>
      <c r="D701" s="79"/>
      <c r="E701" s="79"/>
      <c r="F701" s="80"/>
    </row>
    <row r="702" spans="2:12" x14ac:dyDescent="0.25">
      <c r="B702" s="122">
        <v>1</v>
      </c>
      <c r="C702" s="36" t="s">
        <v>115</v>
      </c>
      <c r="D702" s="38">
        <f>[1]Actuals!D703</f>
        <v>0</v>
      </c>
      <c r="E702" s="38">
        <f>[1]Actuals!G703</f>
        <v>0</v>
      </c>
      <c r="F702" s="61">
        <f>[1]Actuals!J703</f>
        <v>0</v>
      </c>
    </row>
    <row r="703" spans="2:12" x14ac:dyDescent="0.25">
      <c r="B703" s="122">
        <v>2</v>
      </c>
      <c r="C703" s="36" t="s">
        <v>116</v>
      </c>
      <c r="D703" s="38">
        <f>[1]Actuals!D704</f>
        <v>0</v>
      </c>
      <c r="E703" s="38">
        <f>[1]Actuals!G704</f>
        <v>0</v>
      </c>
      <c r="F703" s="61">
        <f>[1]Actuals!J704</f>
        <v>0</v>
      </c>
    </row>
    <row r="704" spans="2:12" x14ac:dyDescent="0.25">
      <c r="B704" s="122">
        <v>3</v>
      </c>
      <c r="C704" s="36" t="s">
        <v>117</v>
      </c>
      <c r="D704" s="38">
        <f>[1]Actuals!D705</f>
        <v>0</v>
      </c>
      <c r="E704" s="38">
        <f>[1]Actuals!G705</f>
        <v>0</v>
      </c>
      <c r="F704" s="61">
        <f>[1]Actuals!J705</f>
        <v>0</v>
      </c>
    </row>
    <row r="705" spans="2:10" x14ac:dyDescent="0.25">
      <c r="B705" s="122">
        <v>4</v>
      </c>
      <c r="C705" s="36" t="s">
        <v>118</v>
      </c>
      <c r="D705" s="38">
        <f>[1]Actuals!D706</f>
        <v>0</v>
      </c>
      <c r="E705" s="38">
        <f>[1]Actuals!G706</f>
        <v>0</v>
      </c>
      <c r="F705" s="61">
        <f>[1]Actuals!J706</f>
        <v>0</v>
      </c>
    </row>
    <row r="706" spans="2:10" x14ac:dyDescent="0.25">
      <c r="B706" s="122">
        <v>5</v>
      </c>
      <c r="C706" s="36" t="s">
        <v>119</v>
      </c>
      <c r="D706" s="38">
        <f>[1]Actuals!D707</f>
        <v>0</v>
      </c>
      <c r="E706" s="38">
        <f>[1]Actuals!G707</f>
        <v>0</v>
      </c>
      <c r="F706" s="61">
        <f>[1]Actuals!J707</f>
        <v>0</v>
      </c>
    </row>
    <row r="707" spans="2:10" x14ac:dyDescent="0.25">
      <c r="B707" s="122">
        <v>6</v>
      </c>
      <c r="C707" s="36" t="s">
        <v>120</v>
      </c>
      <c r="D707" s="38">
        <f>[1]Actuals!D708</f>
        <v>0</v>
      </c>
      <c r="E707" s="38">
        <f>[1]Actuals!G708</f>
        <v>0</v>
      </c>
      <c r="F707" s="61">
        <f>[1]Actuals!J708</f>
        <v>0</v>
      </c>
    </row>
    <row r="708" spans="2:10" x14ac:dyDescent="0.25">
      <c r="B708" s="122">
        <v>7</v>
      </c>
      <c r="C708" s="36" t="s">
        <v>121</v>
      </c>
      <c r="D708" s="38">
        <f>[1]Actuals!D709</f>
        <v>0</v>
      </c>
      <c r="E708" s="38">
        <f>[1]Actuals!G709</f>
        <v>0</v>
      </c>
      <c r="F708" s="61">
        <f>[1]Actuals!J709</f>
        <v>0</v>
      </c>
    </row>
    <row r="709" spans="2:10" x14ac:dyDescent="0.25">
      <c r="B709" s="122">
        <v>8</v>
      </c>
      <c r="C709" s="36" t="s">
        <v>123</v>
      </c>
      <c r="D709" s="38">
        <f>[1]Actuals!D710</f>
        <v>0</v>
      </c>
      <c r="E709" s="38">
        <f>[1]Actuals!G710</f>
        <v>0</v>
      </c>
      <c r="F709" s="61">
        <f>[1]Actuals!J710</f>
        <v>0</v>
      </c>
    </row>
    <row r="710" spans="2:10" x14ac:dyDescent="0.25">
      <c r="B710" s="122">
        <v>9</v>
      </c>
      <c r="C710" s="36" t="s">
        <v>124</v>
      </c>
      <c r="D710" s="38">
        <f>[1]Actuals!D711</f>
        <v>0</v>
      </c>
      <c r="E710" s="38">
        <f>[1]Actuals!G711</f>
        <v>0</v>
      </c>
      <c r="F710" s="61">
        <f>[1]Actuals!J711</f>
        <v>0</v>
      </c>
    </row>
    <row r="711" spans="2:10" x14ac:dyDescent="0.25">
      <c r="B711" s="122">
        <v>10</v>
      </c>
      <c r="C711" s="36" t="s">
        <v>125</v>
      </c>
      <c r="D711" s="38">
        <f>[1]Actuals!D712</f>
        <v>0</v>
      </c>
      <c r="E711" s="38">
        <f>[1]Actuals!G712</f>
        <v>0</v>
      </c>
      <c r="F711" s="61">
        <f>[1]Actuals!J712</f>
        <v>0</v>
      </c>
    </row>
    <row r="712" spans="2:10" x14ac:dyDescent="0.25">
      <c r="B712" s="122">
        <v>11</v>
      </c>
      <c r="C712" s="43" t="s">
        <v>126</v>
      </c>
      <c r="D712" s="38">
        <f>[1]Actuals!D713</f>
        <v>0</v>
      </c>
      <c r="E712" s="38">
        <f>[1]Actuals!G713</f>
        <v>0</v>
      </c>
      <c r="F712" s="61">
        <f>[1]Actuals!J713</f>
        <v>0</v>
      </c>
    </row>
    <row r="713" spans="2:10" x14ac:dyDescent="0.25">
      <c r="B713" s="122">
        <v>12</v>
      </c>
      <c r="C713" s="43" t="s">
        <v>127</v>
      </c>
      <c r="D713" s="38">
        <f>[1]Actuals!D714</f>
        <v>0</v>
      </c>
      <c r="E713" s="38">
        <f>[1]Actuals!G714</f>
        <v>0</v>
      </c>
      <c r="F713" s="61">
        <f>[1]Actuals!J714</f>
        <v>0</v>
      </c>
    </row>
    <row r="714" spans="2:10" ht="15.75" thickBot="1" x14ac:dyDescent="0.3">
      <c r="B714" s="35">
        <v>13</v>
      </c>
      <c r="C714" s="53" t="s">
        <v>122</v>
      </c>
      <c r="D714" s="38">
        <f>[1]Actuals!D715</f>
        <v>0</v>
      </c>
      <c r="E714" s="38">
        <f>[1]Actuals!G715</f>
        <v>0</v>
      </c>
      <c r="F714" s="61">
        <f>[1]Actuals!J715</f>
        <v>0</v>
      </c>
    </row>
    <row r="715" spans="2:10" ht="15.75" thickBot="1" x14ac:dyDescent="0.3">
      <c r="B715" s="85"/>
      <c r="C715" s="44" t="s">
        <v>16</v>
      </c>
      <c r="D715" s="45">
        <f>SUM(D702:D714)</f>
        <v>0</v>
      </c>
      <c r="E715" s="45">
        <f>SUM(E702:E714)</f>
        <v>0</v>
      </c>
      <c r="F715" s="46">
        <f>SUM(F702:F714)</f>
        <v>0</v>
      </c>
      <c r="I715" s="48"/>
      <c r="J715" s="42"/>
    </row>
    <row r="716" spans="2:10" x14ac:dyDescent="0.25">
      <c r="B716" s="86"/>
      <c r="C716" s="87"/>
      <c r="D716" s="88"/>
      <c r="E716" s="88"/>
      <c r="F716" s="88"/>
    </row>
    <row r="717" spans="2:10" ht="15.75" thickBot="1" x14ac:dyDescent="0.3">
      <c r="B717" s="86"/>
      <c r="C717" s="87"/>
      <c r="D717" s="88"/>
      <c r="E717" s="88"/>
      <c r="F717" s="88"/>
    </row>
    <row r="718" spans="2:10" ht="14.25" customHeight="1" x14ac:dyDescent="0.2">
      <c r="B718" s="9" t="s">
        <v>0</v>
      </c>
      <c r="C718" s="10" t="s">
        <v>147</v>
      </c>
      <c r="D718" s="11">
        <v>20</v>
      </c>
      <c r="E718" s="12" t="str">
        <f>$E$2</f>
        <v>PAKISTAN TOBACCO BOARD                                          BUDGET ESTIMATES,  2024-25</v>
      </c>
      <c r="F718" s="13"/>
    </row>
    <row r="719" spans="2:10" ht="12.75" customHeight="1" x14ac:dyDescent="0.2">
      <c r="B719" s="136"/>
      <c r="C719" s="143"/>
      <c r="D719" s="17"/>
      <c r="E719" s="18"/>
      <c r="F719" s="19"/>
    </row>
    <row r="720" spans="2:10" ht="30.75" thickBot="1" x14ac:dyDescent="0.25">
      <c r="B720" s="137"/>
      <c r="C720" s="144"/>
      <c r="D720" s="22" t="str">
        <f>$D$4</f>
        <v>Budget Estimates                                             2023-24</v>
      </c>
      <c r="E720" s="23" t="str">
        <f>$E$4</f>
        <v>Revised Estimates
 2023-24</v>
      </c>
      <c r="F720" s="24" t="str">
        <f>$F$4</f>
        <v>Proposed Budget 
2024-2025</v>
      </c>
    </row>
    <row r="721" spans="2:10" x14ac:dyDescent="0.25">
      <c r="B721" s="121" t="s">
        <v>14</v>
      </c>
      <c r="C721" s="32" t="s">
        <v>128</v>
      </c>
      <c r="D721" s="33"/>
      <c r="E721" s="33"/>
      <c r="F721" s="34"/>
    </row>
    <row r="722" spans="2:10" x14ac:dyDescent="0.25">
      <c r="B722" s="121" t="s">
        <v>129</v>
      </c>
      <c r="C722" s="32" t="s">
        <v>130</v>
      </c>
      <c r="D722" s="33"/>
      <c r="E722" s="33"/>
      <c r="F722" s="34"/>
    </row>
    <row r="723" spans="2:10" x14ac:dyDescent="0.25">
      <c r="B723" s="122">
        <v>1</v>
      </c>
      <c r="C723" s="36" t="s">
        <v>131</v>
      </c>
      <c r="D723" s="38">
        <f>[1]Actuals!D719</f>
        <v>0</v>
      </c>
      <c r="E723" s="38">
        <f>[1]Actuals!G719</f>
        <v>0</v>
      </c>
      <c r="F723" s="61">
        <f>[1]Actuals!J719</f>
        <v>0</v>
      </c>
    </row>
    <row r="724" spans="2:10" x14ac:dyDescent="0.25">
      <c r="B724" s="122">
        <v>2</v>
      </c>
      <c r="C724" s="36" t="s">
        <v>132</v>
      </c>
      <c r="D724" s="38">
        <f>[1]Actuals!D720</f>
        <v>0</v>
      </c>
      <c r="E724" s="38">
        <f>[1]Actuals!G720</f>
        <v>0</v>
      </c>
      <c r="F724" s="61">
        <f>[1]Actuals!J720</f>
        <v>0</v>
      </c>
    </row>
    <row r="725" spans="2:10" x14ac:dyDescent="0.25">
      <c r="B725" s="121" t="s">
        <v>133</v>
      </c>
      <c r="C725" s="32" t="s">
        <v>148</v>
      </c>
      <c r="D725" s="33"/>
      <c r="E725" s="33"/>
      <c r="F725" s="34"/>
    </row>
    <row r="726" spans="2:10" x14ac:dyDescent="0.25">
      <c r="B726" s="122">
        <v>1</v>
      </c>
      <c r="C726" s="36" t="s">
        <v>131</v>
      </c>
      <c r="D726" s="38">
        <f>[1]Actuals!D722</f>
        <v>0</v>
      </c>
      <c r="E726" s="38">
        <f>[1]Actuals!G722</f>
        <v>0</v>
      </c>
      <c r="F726" s="61">
        <f>[1]Actuals!J722</f>
        <v>0</v>
      </c>
    </row>
    <row r="727" spans="2:10" ht="15.75" thickBot="1" x14ac:dyDescent="0.3">
      <c r="B727" s="122">
        <v>2</v>
      </c>
      <c r="C727" s="43" t="s">
        <v>132</v>
      </c>
      <c r="D727" s="74">
        <f>[1]Actuals!D723</f>
        <v>0</v>
      </c>
      <c r="E727" s="74">
        <f>[1]Actuals!G723</f>
        <v>0</v>
      </c>
      <c r="F727" s="75">
        <f>[1]Actuals!J723</f>
        <v>0</v>
      </c>
    </row>
    <row r="728" spans="2:10" ht="15.75" thickBot="1" x14ac:dyDescent="0.3">
      <c r="B728" s="131"/>
      <c r="C728" s="145" t="s">
        <v>146</v>
      </c>
      <c r="D728" s="45">
        <f>SUM(D721:D727)</f>
        <v>0</v>
      </c>
      <c r="E728" s="45">
        <f>SUM(E721:E727)</f>
        <v>0</v>
      </c>
      <c r="F728" s="46">
        <f>SUM(F721:F727)</f>
        <v>0</v>
      </c>
      <c r="I728" s="48"/>
      <c r="J728" s="42"/>
    </row>
    <row r="729" spans="2:10" x14ac:dyDescent="0.25">
      <c r="B729" s="121" t="s">
        <v>17</v>
      </c>
      <c r="C729" s="32" t="s">
        <v>52</v>
      </c>
      <c r="D729" s="33"/>
      <c r="E729" s="33"/>
      <c r="F729" s="34"/>
    </row>
    <row r="730" spans="2:10" ht="15.75" thickBot="1" x14ac:dyDescent="0.3">
      <c r="B730" s="122">
        <v>1</v>
      </c>
      <c r="C730" s="36" t="s">
        <v>149</v>
      </c>
      <c r="D730" s="38">
        <f>[1]Actuals!D731</f>
        <v>0</v>
      </c>
      <c r="E730" s="38">
        <f>[1]Actuals!G731</f>
        <v>0</v>
      </c>
      <c r="F730" s="61">
        <f>[1]Actuals!J731</f>
        <v>0</v>
      </c>
    </row>
    <row r="731" spans="2:10" ht="15.75" thickBot="1" x14ac:dyDescent="0.3">
      <c r="B731" s="131"/>
      <c r="C731" s="145" t="s">
        <v>13</v>
      </c>
      <c r="D731" s="45">
        <f>SUM(D730:D730)</f>
        <v>0</v>
      </c>
      <c r="E731" s="45">
        <f>SUM(E730:E730)</f>
        <v>0</v>
      </c>
      <c r="F731" s="46">
        <f>SUM(F730:F730)</f>
        <v>0</v>
      </c>
      <c r="I731" s="48"/>
      <c r="J731" s="42"/>
    </row>
    <row r="732" spans="2:10" ht="15.75" thickBot="1" x14ac:dyDescent="0.3">
      <c r="B732" s="131"/>
      <c r="C732" s="145" t="s">
        <v>140</v>
      </c>
      <c r="D732" s="45">
        <f>D715+D728+D731</f>
        <v>0</v>
      </c>
      <c r="E732" s="45">
        <f>E715+E728+E731</f>
        <v>0</v>
      </c>
      <c r="F732" s="46">
        <f>F715+F728+F731</f>
        <v>0</v>
      </c>
      <c r="I732" s="48"/>
      <c r="J732" s="42"/>
    </row>
    <row r="733" spans="2:10" x14ac:dyDescent="0.25">
      <c r="B733" s="31" t="s">
        <v>92</v>
      </c>
      <c r="C733" s="32" t="s">
        <v>55</v>
      </c>
      <c r="D733" s="33"/>
      <c r="E733" s="33"/>
      <c r="F733" s="34"/>
    </row>
    <row r="734" spans="2:10" x14ac:dyDescent="0.25">
      <c r="B734" s="31" t="s">
        <v>8</v>
      </c>
      <c r="C734" s="32" t="s">
        <v>56</v>
      </c>
      <c r="D734" s="33"/>
      <c r="E734" s="33"/>
      <c r="F734" s="34"/>
    </row>
    <row r="735" spans="2:10" x14ac:dyDescent="0.25">
      <c r="B735" s="35">
        <v>1</v>
      </c>
      <c r="C735" s="36" t="s">
        <v>57</v>
      </c>
      <c r="D735" s="38">
        <f>[1]Actuals!D736</f>
        <v>0</v>
      </c>
      <c r="E735" s="38">
        <f>[1]Actuals!G736</f>
        <v>0</v>
      </c>
      <c r="F735" s="61">
        <f>[1]Actuals!J736</f>
        <v>0</v>
      </c>
    </row>
    <row r="736" spans="2:10" x14ac:dyDescent="0.25">
      <c r="B736" s="35">
        <v>2</v>
      </c>
      <c r="C736" s="36" t="s">
        <v>58</v>
      </c>
      <c r="D736" s="38">
        <f>[1]Actuals!D737</f>
        <v>0</v>
      </c>
      <c r="E736" s="38">
        <f>[1]Actuals!G737</f>
        <v>0</v>
      </c>
      <c r="F736" s="61">
        <f>[1]Actuals!J737</f>
        <v>0</v>
      </c>
    </row>
    <row r="737" spans="2:6" x14ac:dyDescent="0.25">
      <c r="B737" s="35">
        <v>3</v>
      </c>
      <c r="C737" s="36" t="s">
        <v>90</v>
      </c>
      <c r="D737" s="38">
        <f>[1]Actuals!D738</f>
        <v>0</v>
      </c>
      <c r="E737" s="38">
        <f>[1]Actuals!G738</f>
        <v>0</v>
      </c>
      <c r="F737" s="61">
        <f>[1]Actuals!J738</f>
        <v>0</v>
      </c>
    </row>
    <row r="738" spans="2:6" x14ac:dyDescent="0.25">
      <c r="B738" s="35">
        <v>4</v>
      </c>
      <c r="C738" s="36" t="s">
        <v>60</v>
      </c>
      <c r="D738" s="38">
        <f>[1]Actuals!D739</f>
        <v>0</v>
      </c>
      <c r="E738" s="38">
        <f>[1]Actuals!G739</f>
        <v>0</v>
      </c>
      <c r="F738" s="61">
        <f>[1]Actuals!J739</f>
        <v>0</v>
      </c>
    </row>
    <row r="739" spans="2:6" ht="15.75" thickBot="1" x14ac:dyDescent="0.3">
      <c r="B739" s="35">
        <v>5</v>
      </c>
      <c r="C739" s="43" t="s">
        <v>61</v>
      </c>
      <c r="D739" s="38">
        <f>[1]Actuals!D740</f>
        <v>0</v>
      </c>
      <c r="E739" s="38">
        <f>[1]Actuals!G740</f>
        <v>0</v>
      </c>
      <c r="F739" s="61">
        <f>[1]Actuals!J740</f>
        <v>0</v>
      </c>
    </row>
    <row r="740" spans="2:6" ht="15.75" thickBot="1" x14ac:dyDescent="0.3">
      <c r="B740" s="35"/>
      <c r="C740" s="145" t="s">
        <v>16</v>
      </c>
      <c r="D740" s="45">
        <f>SUM(D735:D739)</f>
        <v>0</v>
      </c>
      <c r="E740" s="45">
        <f>SUM(E735:E739)</f>
        <v>0</v>
      </c>
      <c r="F740" s="46">
        <f>SUM(F735:F739)</f>
        <v>0</v>
      </c>
    </row>
    <row r="741" spans="2:6" x14ac:dyDescent="0.25">
      <c r="B741" s="31" t="s">
        <v>14</v>
      </c>
      <c r="C741" s="32" t="s">
        <v>64</v>
      </c>
      <c r="D741" s="33"/>
      <c r="E741" s="33"/>
      <c r="F741" s="34"/>
    </row>
    <row r="742" spans="2:6" x14ac:dyDescent="0.25">
      <c r="B742" s="35">
        <v>1</v>
      </c>
      <c r="C742" s="36" t="s">
        <v>65</v>
      </c>
      <c r="D742" s="38">
        <f>[1]Actuals!D743</f>
        <v>0</v>
      </c>
      <c r="E742" s="38">
        <f>[1]Actuals!G747</f>
        <v>0</v>
      </c>
      <c r="F742" s="61">
        <f>[1]Actuals!J747</f>
        <v>0</v>
      </c>
    </row>
    <row r="743" spans="2:6" ht="15.75" thickBot="1" x14ac:dyDescent="0.3">
      <c r="B743" s="35">
        <v>2</v>
      </c>
      <c r="C743" s="43" t="s">
        <v>66</v>
      </c>
      <c r="D743" s="38">
        <f>[1]Actuals!D744</f>
        <v>0</v>
      </c>
      <c r="E743" s="38">
        <f>[1]Actuals!G748</f>
        <v>0</v>
      </c>
      <c r="F743" s="61">
        <f>[1]Actuals!J748</f>
        <v>0</v>
      </c>
    </row>
    <row r="744" spans="2:6" ht="15.75" thickBot="1" x14ac:dyDescent="0.3">
      <c r="B744" s="35"/>
      <c r="C744" s="145" t="s">
        <v>62</v>
      </c>
      <c r="D744" s="45">
        <f>SUM(D742:D743)</f>
        <v>0</v>
      </c>
      <c r="E744" s="45">
        <f>SUM(E742:E743)</f>
        <v>0</v>
      </c>
      <c r="F744" s="46">
        <f>SUM(F742:F743)</f>
        <v>0</v>
      </c>
    </row>
    <row r="745" spans="2:6" x14ac:dyDescent="0.25">
      <c r="B745" s="31" t="s">
        <v>17</v>
      </c>
      <c r="C745" s="32" t="s">
        <v>67</v>
      </c>
      <c r="D745" s="33"/>
      <c r="E745" s="33"/>
      <c r="F745" s="34"/>
    </row>
    <row r="746" spans="2:6" x14ac:dyDescent="0.25">
      <c r="B746" s="35">
        <v>1</v>
      </c>
      <c r="C746" s="36" t="s">
        <v>68</v>
      </c>
      <c r="D746" s="38">
        <f>[1]Actuals!D747</f>
        <v>0</v>
      </c>
      <c r="E746" s="38">
        <f>[1]Actuals!G747</f>
        <v>0</v>
      </c>
      <c r="F746" s="61">
        <f>[1]Actuals!J747</f>
        <v>0</v>
      </c>
    </row>
    <row r="747" spans="2:6" ht="15.75" thickBot="1" x14ac:dyDescent="0.3">
      <c r="B747" s="35">
        <v>2</v>
      </c>
      <c r="C747" s="43" t="s">
        <v>69</v>
      </c>
      <c r="D747" s="38">
        <f>[1]Actuals!D748</f>
        <v>0</v>
      </c>
      <c r="E747" s="38">
        <f>[1]Actuals!G748</f>
        <v>0</v>
      </c>
      <c r="F747" s="61">
        <f>[1]Actuals!J748</f>
        <v>0</v>
      </c>
    </row>
    <row r="748" spans="2:6" ht="15.75" thickBot="1" x14ac:dyDescent="0.3">
      <c r="B748" s="31"/>
      <c r="C748" s="145" t="s">
        <v>70</v>
      </c>
      <c r="D748" s="45">
        <f>SUM(D746:D747)</f>
        <v>0</v>
      </c>
      <c r="E748" s="45">
        <f>SUM(E746:E747)</f>
        <v>0</v>
      </c>
      <c r="F748" s="46">
        <f>SUM(F746:F747)</f>
        <v>0</v>
      </c>
    </row>
    <row r="749" spans="2:6" x14ac:dyDescent="0.25">
      <c r="B749" s="31" t="s">
        <v>71</v>
      </c>
      <c r="C749" s="26" t="s">
        <v>72</v>
      </c>
      <c r="D749" s="27"/>
      <c r="E749" s="27"/>
      <c r="F749" s="28"/>
    </row>
    <row r="750" spans="2:6" x14ac:dyDescent="0.25">
      <c r="B750" s="35">
        <v>1</v>
      </c>
      <c r="C750" s="36" t="s">
        <v>73</v>
      </c>
      <c r="D750" s="38">
        <f>[1]Actuals!D751</f>
        <v>0</v>
      </c>
      <c r="E750" s="38">
        <f>[1]Actuals!G751</f>
        <v>0</v>
      </c>
      <c r="F750" s="61">
        <f>[1]Actuals!J751</f>
        <v>0</v>
      </c>
    </row>
    <row r="751" spans="2:6" x14ac:dyDescent="0.25">
      <c r="B751" s="35">
        <f>B750+1</f>
        <v>2</v>
      </c>
      <c r="C751" s="36" t="s">
        <v>74</v>
      </c>
      <c r="D751" s="38">
        <f>[1]Actuals!D752</f>
        <v>0</v>
      </c>
      <c r="E751" s="38">
        <f>[1]Actuals!G752</f>
        <v>0</v>
      </c>
      <c r="F751" s="61">
        <f>[1]Actuals!J752</f>
        <v>0</v>
      </c>
    </row>
    <row r="752" spans="2:6" x14ac:dyDescent="0.25">
      <c r="B752" s="35">
        <f t="shared" ref="B752:B762" si="11">B751+1</f>
        <v>3</v>
      </c>
      <c r="C752" s="36" t="s">
        <v>75</v>
      </c>
      <c r="D752" s="38">
        <f>[1]Actuals!D753</f>
        <v>0</v>
      </c>
      <c r="E752" s="38">
        <f>[1]Actuals!G753</f>
        <v>0</v>
      </c>
      <c r="F752" s="61">
        <f>[1]Actuals!J753</f>
        <v>0</v>
      </c>
    </row>
    <row r="753" spans="2:10" x14ac:dyDescent="0.25">
      <c r="B753" s="35">
        <f t="shared" si="11"/>
        <v>4</v>
      </c>
      <c r="C753" s="36" t="s">
        <v>76</v>
      </c>
      <c r="D753" s="38">
        <f>[1]Actuals!D754</f>
        <v>0</v>
      </c>
      <c r="E753" s="38">
        <f>[1]Actuals!G754</f>
        <v>0</v>
      </c>
      <c r="F753" s="61">
        <f>[1]Actuals!J754</f>
        <v>0</v>
      </c>
    </row>
    <row r="754" spans="2:10" x14ac:dyDescent="0.25">
      <c r="B754" s="35">
        <f t="shared" si="11"/>
        <v>5</v>
      </c>
      <c r="C754" s="36" t="s">
        <v>77</v>
      </c>
      <c r="D754" s="38">
        <f>[1]Actuals!D755</f>
        <v>0</v>
      </c>
      <c r="E754" s="38">
        <f>[1]Actuals!G755</f>
        <v>0</v>
      </c>
      <c r="F754" s="61">
        <f>[1]Actuals!J755</f>
        <v>0</v>
      </c>
    </row>
    <row r="755" spans="2:10" x14ac:dyDescent="0.25">
      <c r="B755" s="35">
        <f t="shared" si="11"/>
        <v>6</v>
      </c>
      <c r="C755" s="36" t="s">
        <v>78</v>
      </c>
      <c r="D755" s="38">
        <f>[1]Actuals!D756</f>
        <v>0</v>
      </c>
      <c r="E755" s="38">
        <f>[1]Actuals!G756</f>
        <v>0</v>
      </c>
      <c r="F755" s="61">
        <f>[1]Actuals!J756</f>
        <v>0</v>
      </c>
    </row>
    <row r="756" spans="2:10" x14ac:dyDescent="0.25">
      <c r="B756" s="35">
        <v>7</v>
      </c>
      <c r="C756" s="95" t="s">
        <v>79</v>
      </c>
      <c r="D756" s="38">
        <f>[1]Actuals!D757</f>
        <v>0</v>
      </c>
      <c r="E756" s="38">
        <f>[1]Actuals!G757</f>
        <v>0</v>
      </c>
      <c r="F756" s="61">
        <f>[1]Actuals!J757</f>
        <v>0</v>
      </c>
    </row>
    <row r="757" spans="2:10" x14ac:dyDescent="0.25">
      <c r="B757" s="35">
        <v>8</v>
      </c>
      <c r="C757" s="36" t="s">
        <v>80</v>
      </c>
      <c r="D757" s="38">
        <f>[1]Actuals!D758</f>
        <v>0</v>
      </c>
      <c r="E757" s="38">
        <f>[1]Actuals!G758</f>
        <v>0</v>
      </c>
      <c r="F757" s="61">
        <f>[1]Actuals!J758</f>
        <v>0</v>
      </c>
    </row>
    <row r="758" spans="2:10" x14ac:dyDescent="0.25">
      <c r="B758" s="35">
        <f>B757+1</f>
        <v>9</v>
      </c>
      <c r="C758" s="36" t="s">
        <v>81</v>
      </c>
      <c r="D758" s="38">
        <f>[1]Actuals!D759</f>
        <v>0</v>
      </c>
      <c r="E758" s="38">
        <f>[1]Actuals!G759</f>
        <v>0</v>
      </c>
      <c r="F758" s="61">
        <f>[1]Actuals!J759</f>
        <v>0</v>
      </c>
    </row>
    <row r="759" spans="2:10" s="8" customFormat="1" x14ac:dyDescent="0.25">
      <c r="B759" s="35">
        <f t="shared" si="11"/>
        <v>10</v>
      </c>
      <c r="C759" s="36" t="s">
        <v>82</v>
      </c>
      <c r="D759" s="38">
        <f>[1]Actuals!D760</f>
        <v>0</v>
      </c>
      <c r="E759" s="38">
        <f>[1]Actuals!G760</f>
        <v>0</v>
      </c>
      <c r="F759" s="61">
        <f>[1]Actuals!J760</f>
        <v>0</v>
      </c>
      <c r="G759" s="142"/>
      <c r="H759" s="142"/>
      <c r="I759" s="30"/>
      <c r="J759" s="1"/>
    </row>
    <row r="760" spans="2:10" x14ac:dyDescent="0.25">
      <c r="B760" s="35">
        <f t="shared" si="11"/>
        <v>11</v>
      </c>
      <c r="C760" s="36" t="s">
        <v>83</v>
      </c>
      <c r="D760" s="38">
        <f>[1]Actuals!D761</f>
        <v>0</v>
      </c>
      <c r="E760" s="38">
        <f>[1]Actuals!G761</f>
        <v>0</v>
      </c>
      <c r="F760" s="61">
        <f>[1]Actuals!J761</f>
        <v>0</v>
      </c>
    </row>
    <row r="761" spans="2:10" x14ac:dyDescent="0.25">
      <c r="B761" s="35">
        <f t="shared" si="11"/>
        <v>12</v>
      </c>
      <c r="C761" s="36" t="s">
        <v>84</v>
      </c>
      <c r="D761" s="38">
        <f>[1]Actuals!D762</f>
        <v>0</v>
      </c>
      <c r="E761" s="38">
        <f>[1]Actuals!G762</f>
        <v>0</v>
      </c>
      <c r="F761" s="61">
        <f>[1]Actuals!J762</f>
        <v>0</v>
      </c>
    </row>
    <row r="762" spans="2:10" x14ac:dyDescent="0.25">
      <c r="B762" s="35">
        <f t="shared" si="11"/>
        <v>13</v>
      </c>
      <c r="C762" s="36" t="s">
        <v>85</v>
      </c>
      <c r="D762" s="38">
        <f>[1]Actuals!D763</f>
        <v>0</v>
      </c>
      <c r="E762" s="38">
        <f>[1]Actuals!G763</f>
        <v>0</v>
      </c>
      <c r="F762" s="61">
        <f>[1]Actuals!J763</f>
        <v>0</v>
      </c>
    </row>
    <row r="763" spans="2:10" ht="15.75" thickBot="1" x14ac:dyDescent="0.3">
      <c r="B763" s="35">
        <v>14</v>
      </c>
      <c r="C763" s="53" t="s">
        <v>86</v>
      </c>
      <c r="D763" s="97">
        <f>[1]Actuals!D764</f>
        <v>0</v>
      </c>
      <c r="E763" s="97">
        <f>[1]Actuals!G764</f>
        <v>0</v>
      </c>
      <c r="F763" s="98">
        <f>[1]Actuals!J764</f>
        <v>0</v>
      </c>
    </row>
    <row r="764" spans="2:10" ht="15.75" thickBot="1" x14ac:dyDescent="0.3">
      <c r="B764" s="31"/>
      <c r="C764" s="145" t="s">
        <v>70</v>
      </c>
      <c r="D764" s="45">
        <f>SUM(D750:D763)</f>
        <v>0</v>
      </c>
      <c r="E764" s="45">
        <f>SUM(E750:E763)</f>
        <v>0</v>
      </c>
      <c r="F764" s="46">
        <f>SUM(F750:F763)</f>
        <v>0</v>
      </c>
    </row>
    <row r="765" spans="2:10" ht="15.75" thickBot="1" x14ac:dyDescent="0.3">
      <c r="B765" s="35"/>
      <c r="C765" s="145" t="s">
        <v>87</v>
      </c>
      <c r="D765" s="45">
        <f>D764+D748+D744+D740</f>
        <v>0</v>
      </c>
      <c r="E765" s="45">
        <f>E764+E748+E744+E740</f>
        <v>0</v>
      </c>
      <c r="F765" s="46">
        <f>F764+F748+F744+F740</f>
        <v>0</v>
      </c>
    </row>
    <row r="766" spans="2:10" x14ac:dyDescent="0.25">
      <c r="B766" s="31" t="s">
        <v>88</v>
      </c>
      <c r="C766" s="32" t="s">
        <v>89</v>
      </c>
      <c r="D766" s="33"/>
      <c r="E766" s="33"/>
      <c r="F766" s="34"/>
    </row>
    <row r="767" spans="2:10" x14ac:dyDescent="0.25">
      <c r="B767" s="35">
        <v>1</v>
      </c>
      <c r="C767" s="36" t="s">
        <v>57</v>
      </c>
      <c r="D767" s="38">
        <f>[1]Actuals!D768</f>
        <v>0</v>
      </c>
      <c r="E767" s="38">
        <f>[1]Actuals!G768</f>
        <v>0</v>
      </c>
      <c r="F767" s="61">
        <f>[1]Actuals!J768</f>
        <v>0</v>
      </c>
    </row>
    <row r="768" spans="2:10" x14ac:dyDescent="0.25">
      <c r="B768" s="35">
        <v>2</v>
      </c>
      <c r="C768" s="36" t="s">
        <v>58</v>
      </c>
      <c r="D768" s="38">
        <f>[1]Actuals!D769</f>
        <v>0</v>
      </c>
      <c r="E768" s="38">
        <f>[1]Actuals!G769</f>
        <v>0</v>
      </c>
      <c r="F768" s="61">
        <f>[1]Actuals!J769</f>
        <v>0</v>
      </c>
    </row>
    <row r="769" spans="2:10" x14ac:dyDescent="0.25">
      <c r="B769" s="35">
        <v>3</v>
      </c>
      <c r="C769" s="36" t="s">
        <v>90</v>
      </c>
      <c r="D769" s="38">
        <f>[1]Actuals!D770</f>
        <v>0</v>
      </c>
      <c r="E769" s="38">
        <f>[1]Actuals!G770</f>
        <v>0</v>
      </c>
      <c r="F769" s="61">
        <f>[1]Actuals!J770</f>
        <v>0</v>
      </c>
    </row>
    <row r="770" spans="2:10" x14ac:dyDescent="0.25">
      <c r="B770" s="35">
        <v>4</v>
      </c>
      <c r="C770" s="36" t="s">
        <v>60</v>
      </c>
      <c r="D770" s="38">
        <f>[1]Actuals!D771</f>
        <v>0</v>
      </c>
      <c r="E770" s="38">
        <f>[1]Actuals!G771</f>
        <v>0</v>
      </c>
      <c r="F770" s="61">
        <f>[1]Actuals!J771</f>
        <v>0</v>
      </c>
    </row>
    <row r="771" spans="2:10" ht="15.75" thickBot="1" x14ac:dyDescent="0.3">
      <c r="B771" s="35">
        <v>5</v>
      </c>
      <c r="C771" s="43" t="s">
        <v>61</v>
      </c>
      <c r="D771" s="38">
        <f>[1]Actuals!D772</f>
        <v>0</v>
      </c>
      <c r="E771" s="38">
        <f>[1]Actuals!G772</f>
        <v>0</v>
      </c>
      <c r="F771" s="61">
        <f>[1]Actuals!J772</f>
        <v>0</v>
      </c>
    </row>
    <row r="772" spans="2:10" ht="15.75" thickBot="1" x14ac:dyDescent="0.3">
      <c r="B772" s="31"/>
      <c r="C772" s="145" t="s">
        <v>70</v>
      </c>
      <c r="D772" s="45">
        <f>SUM(D767:D771)</f>
        <v>0</v>
      </c>
      <c r="E772" s="45">
        <f>SUM(E767:E771)</f>
        <v>0</v>
      </c>
      <c r="F772" s="46">
        <f>SUM(F767:F771)</f>
        <v>0</v>
      </c>
    </row>
    <row r="773" spans="2:10" ht="15.75" thickBot="1" x14ac:dyDescent="0.3">
      <c r="B773" s="85"/>
      <c r="C773" s="145" t="s">
        <v>106</v>
      </c>
      <c r="D773" s="45">
        <f>D772+D765+D732+D690</f>
        <v>0</v>
      </c>
      <c r="E773" s="45">
        <f>E772+E765+E732+E690</f>
        <v>0</v>
      </c>
      <c r="F773" s="46">
        <f>F772+F765+F732+F699+F690</f>
        <v>0</v>
      </c>
    </row>
    <row r="774" spans="2:10" x14ac:dyDescent="0.25">
      <c r="B774" s="2"/>
      <c r="C774" s="3" t="s">
        <v>12</v>
      </c>
      <c r="D774" s="100"/>
      <c r="E774" s="100"/>
      <c r="F774" s="101"/>
    </row>
    <row r="776" spans="2:10" ht="15.75" thickBot="1" x14ac:dyDescent="0.3">
      <c r="B776" s="2"/>
      <c r="C776" s="3"/>
      <c r="D776" s="4"/>
      <c r="E776" s="5"/>
      <c r="F776" s="5"/>
    </row>
    <row r="777" spans="2:10" ht="14.25" customHeight="1" x14ac:dyDescent="0.2">
      <c r="B777" s="9" t="s">
        <v>0</v>
      </c>
      <c r="C777" s="10" t="s">
        <v>150</v>
      </c>
      <c r="D777" s="11">
        <v>21</v>
      </c>
      <c r="E777" s="12" t="str">
        <f>$E$2</f>
        <v>PAKISTAN TOBACCO BOARD                                          BUDGET ESTIMATES,  2024-25</v>
      </c>
      <c r="F777" s="13"/>
    </row>
    <row r="778" spans="2:10" ht="12.75" customHeight="1" x14ac:dyDescent="0.2">
      <c r="B778" s="136"/>
      <c r="C778" s="143"/>
      <c r="D778" s="17"/>
      <c r="E778" s="18"/>
      <c r="F778" s="19"/>
    </row>
    <row r="779" spans="2:10" ht="30.75" thickBot="1" x14ac:dyDescent="0.25">
      <c r="B779" s="137"/>
      <c r="C779" s="144"/>
      <c r="D779" s="22" t="str">
        <f>$D$4</f>
        <v>Budget Estimates                                             2023-24</v>
      </c>
      <c r="E779" s="23" t="str">
        <f>$E$4</f>
        <v>Revised Estimates
 2023-24</v>
      </c>
      <c r="F779" s="24" t="str">
        <f>$F$4</f>
        <v>Proposed Budget 
2024-2025</v>
      </c>
    </row>
    <row r="780" spans="2:10" x14ac:dyDescent="0.25">
      <c r="B780" s="31" t="s">
        <v>6</v>
      </c>
      <c r="C780" s="32" t="s">
        <v>7</v>
      </c>
      <c r="D780" s="33"/>
      <c r="E780" s="33"/>
      <c r="F780" s="34"/>
    </row>
    <row r="781" spans="2:10" x14ac:dyDescent="0.25">
      <c r="B781" s="31" t="s">
        <v>8</v>
      </c>
      <c r="C781" s="32" t="s">
        <v>9</v>
      </c>
      <c r="D781" s="33"/>
      <c r="E781" s="33"/>
      <c r="F781" s="34"/>
    </row>
    <row r="782" spans="2:10" x14ac:dyDescent="0.25">
      <c r="B782" s="35">
        <v>1</v>
      </c>
      <c r="C782" s="36" t="s">
        <v>10</v>
      </c>
      <c r="D782" s="37">
        <f>[1]Actuals!D784</f>
        <v>3739740</v>
      </c>
      <c r="E782" s="38">
        <f>[1]Actuals!G784</f>
        <v>1827400</v>
      </c>
      <c r="F782" s="39">
        <f>[1]Actuals!J784</f>
        <v>4437720</v>
      </c>
    </row>
    <row r="783" spans="2:10" ht="15.75" thickBot="1" x14ac:dyDescent="0.3">
      <c r="B783" s="35">
        <v>2</v>
      </c>
      <c r="C783" s="43" t="s">
        <v>11</v>
      </c>
      <c r="D783" s="37">
        <f>[1]Actuals!D785</f>
        <v>0</v>
      </c>
      <c r="E783" s="38">
        <f>[1]Actuals!G785</f>
        <v>0</v>
      </c>
      <c r="F783" s="39">
        <f>[1]Actuals!J785</f>
        <v>17496</v>
      </c>
    </row>
    <row r="784" spans="2:10" ht="15.75" thickBot="1" x14ac:dyDescent="0.3">
      <c r="B784" s="35" t="s">
        <v>12</v>
      </c>
      <c r="C784" s="44" t="s">
        <v>13</v>
      </c>
      <c r="D784" s="45">
        <f>SUM(D782:D783)</f>
        <v>3739740</v>
      </c>
      <c r="E784" s="45">
        <f>SUM(E782:E783)</f>
        <v>1827400</v>
      </c>
      <c r="F784" s="46">
        <f>SUM(F782:F783)</f>
        <v>4455216</v>
      </c>
      <c r="I784" s="48"/>
      <c r="J784" s="42"/>
    </row>
    <row r="785" spans="2:11" x14ac:dyDescent="0.25">
      <c r="B785" s="31" t="s">
        <v>14</v>
      </c>
      <c r="C785" s="32" t="s">
        <v>15</v>
      </c>
      <c r="D785" s="33"/>
      <c r="E785" s="33"/>
      <c r="F785" s="34"/>
    </row>
    <row r="786" spans="2:11" ht="15.75" thickBot="1" x14ac:dyDescent="0.3">
      <c r="B786" s="35">
        <v>1</v>
      </c>
      <c r="C786" s="36" t="s">
        <v>10</v>
      </c>
      <c r="D786" s="37">
        <f>[1]Actuals!D788</f>
        <v>5264610</v>
      </c>
      <c r="E786" s="38">
        <f>[1]Actuals!G788</f>
        <v>4575967</v>
      </c>
      <c r="F786" s="39">
        <f>[1]Actuals!J788</f>
        <v>4379210</v>
      </c>
    </row>
    <row r="787" spans="2:11" ht="15.75" thickBot="1" x14ac:dyDescent="0.3">
      <c r="B787" s="35"/>
      <c r="C787" s="44" t="s">
        <v>16</v>
      </c>
      <c r="D787" s="45">
        <f>SUM(D786:D786)</f>
        <v>5264610</v>
      </c>
      <c r="E787" s="45">
        <f>SUM(E786:E786)</f>
        <v>4575967</v>
      </c>
      <c r="F787" s="46">
        <f>SUM(F786:F786)</f>
        <v>4379210</v>
      </c>
      <c r="I787" s="48"/>
      <c r="J787" s="42"/>
    </row>
    <row r="788" spans="2:11" x14ac:dyDescent="0.25">
      <c r="B788" s="31" t="s">
        <v>17</v>
      </c>
      <c r="C788" s="32" t="s">
        <v>18</v>
      </c>
      <c r="D788" s="33"/>
      <c r="E788" s="33"/>
      <c r="F788" s="34"/>
    </row>
    <row r="789" spans="2:11" x14ac:dyDescent="0.25">
      <c r="B789" s="35">
        <v>1</v>
      </c>
      <c r="C789" s="36" t="s">
        <v>113</v>
      </c>
      <c r="D789" s="37">
        <f>[1]Actuals!D791</f>
        <v>618900</v>
      </c>
      <c r="E789" s="38">
        <f>[1]Actuals!G791</f>
        <v>375801</v>
      </c>
      <c r="F789" s="39">
        <f>[1]Actuals!J791</f>
        <v>614100</v>
      </c>
    </row>
    <row r="790" spans="2:11" x14ac:dyDescent="0.25">
      <c r="B790" s="35">
        <v>2</v>
      </c>
      <c r="C790" s="36" t="s">
        <v>20</v>
      </c>
      <c r="D790" s="37">
        <f>[1]Actuals!D792</f>
        <v>3799680</v>
      </c>
      <c r="E790" s="38">
        <f>[1]Actuals!G792</f>
        <v>2312369</v>
      </c>
      <c r="F790" s="39">
        <f>[1]Actuals!J792</f>
        <v>5290158</v>
      </c>
    </row>
    <row r="791" spans="2:11" x14ac:dyDescent="0.25">
      <c r="B791" s="35">
        <v>3</v>
      </c>
      <c r="C791" s="36" t="s">
        <v>21</v>
      </c>
      <c r="D791" s="37">
        <f>[1]Actuals!D793</f>
        <v>0</v>
      </c>
      <c r="E791" s="38">
        <f>[1]Actuals!G793</f>
        <v>0</v>
      </c>
      <c r="F791" s="39">
        <f>[1]Actuals!J793</f>
        <v>0</v>
      </c>
      <c r="G791" s="40"/>
      <c r="H791" s="40"/>
      <c r="I791" s="41"/>
      <c r="K791" s="51"/>
    </row>
    <row r="792" spans="2:11" x14ac:dyDescent="0.25">
      <c r="B792" s="35">
        <v>4</v>
      </c>
      <c r="C792" s="36" t="s">
        <v>22</v>
      </c>
      <c r="D792" s="37">
        <f>[1]Actuals!D794</f>
        <v>18252</v>
      </c>
      <c r="E792" s="38">
        <f>[1]Actuals!G794</f>
        <v>17543</v>
      </c>
      <c r="F792" s="39">
        <f>[1]Actuals!J794</f>
        <v>20052</v>
      </c>
    </row>
    <row r="793" spans="2:11" x14ac:dyDescent="0.25">
      <c r="B793" s="35">
        <v>5</v>
      </c>
      <c r="C793" s="36" t="s">
        <v>23</v>
      </c>
      <c r="D793" s="37">
        <f>[1]Actuals!D795</f>
        <v>1500725</v>
      </c>
      <c r="E793" s="38">
        <f>[1]Actuals!G795</f>
        <v>502230</v>
      </c>
      <c r="F793" s="39">
        <f>[1]Actuals!J795</f>
        <v>1469488.3333333333</v>
      </c>
    </row>
    <row r="794" spans="2:11" x14ac:dyDescent="0.25">
      <c r="B794" s="35">
        <v>6</v>
      </c>
      <c r="C794" s="36" t="s">
        <v>24</v>
      </c>
      <c r="D794" s="37">
        <f>[1]Actuals!D796</f>
        <v>434820</v>
      </c>
      <c r="E794" s="38">
        <f>[1]Actuals!G796</f>
        <v>279245</v>
      </c>
      <c r="F794" s="39">
        <f>[1]Actuals!J796</f>
        <v>400164</v>
      </c>
    </row>
    <row r="795" spans="2:11" x14ac:dyDescent="0.25">
      <c r="B795" s="35">
        <v>7</v>
      </c>
      <c r="C795" s="36" t="s">
        <v>25</v>
      </c>
      <c r="D795" s="37">
        <f>[1]Actuals!D797</f>
        <v>0</v>
      </c>
      <c r="E795" s="38">
        <f>[1]Actuals!G797</f>
        <v>0</v>
      </c>
      <c r="F795" s="39">
        <f>[1]Actuals!J797</f>
        <v>0</v>
      </c>
    </row>
    <row r="796" spans="2:11" x14ac:dyDescent="0.25">
      <c r="B796" s="35">
        <v>8</v>
      </c>
      <c r="C796" s="36" t="s">
        <v>26</v>
      </c>
      <c r="D796" s="37">
        <f>[1]Actuals!D798</f>
        <v>0</v>
      </c>
      <c r="E796" s="38">
        <f>[1]Actuals!G798</f>
        <v>0</v>
      </c>
      <c r="F796" s="39">
        <f>[1]Actuals!J798</f>
        <v>0</v>
      </c>
      <c r="J796" s="52"/>
    </row>
    <row r="797" spans="2:11" x14ac:dyDescent="0.25">
      <c r="B797" s="35">
        <v>9</v>
      </c>
      <c r="C797" s="36" t="s">
        <v>27</v>
      </c>
      <c r="D797" s="37">
        <f>[1]Actuals!D799</f>
        <v>0</v>
      </c>
      <c r="E797" s="38">
        <f>[1]Actuals!G799</f>
        <v>0</v>
      </c>
      <c r="F797" s="39">
        <f>[1]Actuals!J799</f>
        <v>0</v>
      </c>
    </row>
    <row r="798" spans="2:11" x14ac:dyDescent="0.25">
      <c r="B798" s="35">
        <v>10</v>
      </c>
      <c r="C798" s="36" t="s">
        <v>28</v>
      </c>
      <c r="D798" s="37">
        <f>[1]Actuals!D800</f>
        <v>0</v>
      </c>
      <c r="E798" s="38">
        <f>[1]Actuals!G800</f>
        <v>0</v>
      </c>
      <c r="F798" s="39">
        <f>[1]Actuals!J800</f>
        <v>0</v>
      </c>
    </row>
    <row r="799" spans="2:11" x14ac:dyDescent="0.25">
      <c r="B799" s="35">
        <v>11</v>
      </c>
      <c r="C799" s="36" t="s">
        <v>29</v>
      </c>
      <c r="D799" s="37">
        <f>[1]Actuals!D801</f>
        <v>0</v>
      </c>
      <c r="E799" s="38">
        <f>[1]Actuals!G801</f>
        <v>0</v>
      </c>
      <c r="F799" s="39">
        <f>[1]Actuals!J801</f>
        <v>0</v>
      </c>
    </row>
    <row r="800" spans="2:11" x14ac:dyDescent="0.25">
      <c r="B800" s="35">
        <v>12</v>
      </c>
      <c r="C800" s="36" t="s">
        <v>30</v>
      </c>
      <c r="D800" s="37">
        <f>[1]Actuals!D802</f>
        <v>0</v>
      </c>
      <c r="E800" s="38">
        <f>[1]Actuals!G802</f>
        <v>811013</v>
      </c>
      <c r="F800" s="39">
        <f>[1]Actuals!J802</f>
        <v>440010</v>
      </c>
    </row>
    <row r="801" spans="2:10" x14ac:dyDescent="0.25">
      <c r="B801" s="35">
        <v>13</v>
      </c>
      <c r="C801" s="36" t="s">
        <v>31</v>
      </c>
      <c r="D801" s="37">
        <f>[1]Actuals!D803</f>
        <v>0</v>
      </c>
      <c r="E801" s="38">
        <f>[1]Actuals!G803</f>
        <v>0</v>
      </c>
      <c r="F801" s="39">
        <f>[1]Actuals!J803</f>
        <v>0</v>
      </c>
    </row>
    <row r="802" spans="2:10" x14ac:dyDescent="0.25">
      <c r="B802" s="35">
        <v>14</v>
      </c>
      <c r="C802" s="36" t="s">
        <v>100</v>
      </c>
      <c r="D802" s="37">
        <f>[1]Actuals!D804</f>
        <v>0</v>
      </c>
      <c r="E802" s="38">
        <f>[1]Actuals!G804</f>
        <v>0</v>
      </c>
      <c r="F802" s="39">
        <f>[1]Actuals!J804</f>
        <v>0</v>
      </c>
    </row>
    <row r="803" spans="2:10" x14ac:dyDescent="0.25">
      <c r="B803" s="35">
        <v>15</v>
      </c>
      <c r="C803" s="36" t="s">
        <v>101</v>
      </c>
      <c r="D803" s="37">
        <f>[1]Actuals!D805</f>
        <v>0</v>
      </c>
      <c r="E803" s="38">
        <f>[1]Actuals!G805</f>
        <v>0</v>
      </c>
      <c r="F803" s="39">
        <f>[1]Actuals!J805</f>
        <v>0</v>
      </c>
    </row>
    <row r="804" spans="2:10" x14ac:dyDescent="0.25">
      <c r="B804" s="35">
        <v>16</v>
      </c>
      <c r="C804" s="36" t="s">
        <v>34</v>
      </c>
      <c r="D804" s="37">
        <f>[1]Actuals!D806</f>
        <v>1378032</v>
      </c>
      <c r="E804" s="38">
        <f>[1]Actuals!G806</f>
        <v>842218</v>
      </c>
      <c r="F804" s="39">
        <f>[1]Actuals!J806</f>
        <v>1265419</v>
      </c>
      <c r="G804" s="40"/>
      <c r="H804" s="40"/>
      <c r="I804" s="41"/>
    </row>
    <row r="805" spans="2:10" x14ac:dyDescent="0.25">
      <c r="B805" s="35">
        <v>17</v>
      </c>
      <c r="C805" s="36" t="s">
        <v>35</v>
      </c>
      <c r="D805" s="37">
        <f>[1]Actuals!D807</f>
        <v>851484</v>
      </c>
      <c r="E805" s="38">
        <f>[1]Actuals!G807</f>
        <v>947397</v>
      </c>
      <c r="F805" s="39">
        <f>[1]Actuals!J807</f>
        <v>894684</v>
      </c>
      <c r="G805" s="40"/>
      <c r="H805" s="40"/>
      <c r="I805" s="41"/>
    </row>
    <row r="806" spans="2:10" x14ac:dyDescent="0.25">
      <c r="B806" s="35">
        <v>18</v>
      </c>
      <c r="C806" s="36" t="s">
        <v>36</v>
      </c>
      <c r="D806" s="37">
        <f>[1]Actuals!D808</f>
        <v>851484</v>
      </c>
      <c r="E806" s="38">
        <f>[1]Actuals!G808</f>
        <v>666177</v>
      </c>
      <c r="F806" s="39">
        <f>[1]Actuals!J808</f>
        <v>894684</v>
      </c>
      <c r="G806" s="40"/>
      <c r="H806" s="40"/>
      <c r="I806" s="41"/>
    </row>
    <row r="807" spans="2:10" x14ac:dyDescent="0.25">
      <c r="B807" s="35">
        <v>19</v>
      </c>
      <c r="C807" s="36" t="s">
        <v>37</v>
      </c>
      <c r="D807" s="37">
        <f>[1]Actuals!D809</f>
        <v>2964535.5</v>
      </c>
      <c r="E807" s="38">
        <f>[1]Actuals!G809</f>
        <v>1686781</v>
      </c>
      <c r="F807" s="39">
        <f>[1]Actuals!J809</f>
        <v>2864040</v>
      </c>
      <c r="G807" s="40"/>
      <c r="H807" s="40"/>
      <c r="I807" s="41"/>
    </row>
    <row r="808" spans="2:10" x14ac:dyDescent="0.25">
      <c r="B808" s="35">
        <v>20</v>
      </c>
      <c r="C808" s="36" t="s">
        <v>38</v>
      </c>
      <c r="D808" s="37">
        <f>[1]Actuals!D810</f>
        <v>0</v>
      </c>
      <c r="E808" s="38">
        <f>[1]Actuals!G810</f>
        <v>0</v>
      </c>
      <c r="F808" s="39">
        <f>[1]Actuals!J810</f>
        <v>1982346.5</v>
      </c>
      <c r="G808" s="40"/>
      <c r="H808" s="40"/>
      <c r="I808" s="41"/>
    </row>
    <row r="809" spans="2:10" ht="15.75" thickBot="1" x14ac:dyDescent="0.3">
      <c r="B809" s="35">
        <v>21</v>
      </c>
      <c r="C809" s="53" t="s">
        <v>39</v>
      </c>
      <c r="D809" s="37">
        <f>[1]Actuals!D811</f>
        <v>0</v>
      </c>
      <c r="E809" s="38">
        <f>[1]Actuals!G811</f>
        <v>0</v>
      </c>
      <c r="F809" s="39">
        <f>[1]Actuals!J811</f>
        <v>0</v>
      </c>
    </row>
    <row r="810" spans="2:10" ht="15.75" thickBot="1" x14ac:dyDescent="0.3">
      <c r="B810" s="35"/>
      <c r="C810" s="44" t="s">
        <v>16</v>
      </c>
      <c r="D810" s="45">
        <f>SUM(D789:D809)</f>
        <v>12417912.5</v>
      </c>
      <c r="E810" s="45">
        <f>SUM(E789:E809)</f>
        <v>8440774</v>
      </c>
      <c r="F810" s="46">
        <f>SUM(F789:F809)</f>
        <v>16135145.833333332</v>
      </c>
      <c r="I810" s="48"/>
      <c r="J810" s="42"/>
    </row>
    <row r="811" spans="2:10" ht="15.75" thickBot="1" x14ac:dyDescent="0.3">
      <c r="B811" s="35"/>
      <c r="C811" s="44" t="s">
        <v>40</v>
      </c>
      <c r="D811" s="45">
        <f>D810+D787+D784</f>
        <v>21422262.5</v>
      </c>
      <c r="E811" s="45">
        <f>E810+E787+E784</f>
        <v>14844141</v>
      </c>
      <c r="F811" s="46">
        <f>F810+F787+F784</f>
        <v>24969571.833333332</v>
      </c>
      <c r="I811" s="48"/>
      <c r="J811" s="42"/>
    </row>
    <row r="812" spans="2:10" ht="15" customHeight="1" x14ac:dyDescent="0.25">
      <c r="B812" s="31" t="s">
        <v>41</v>
      </c>
      <c r="C812" s="55" t="s">
        <v>42</v>
      </c>
      <c r="D812" s="56"/>
      <c r="E812" s="56"/>
      <c r="F812" s="57"/>
      <c r="G812" s="47"/>
      <c r="H812" s="47"/>
      <c r="I812" s="48"/>
      <c r="J812" s="42"/>
    </row>
    <row r="813" spans="2:10" x14ac:dyDescent="0.25">
      <c r="B813" s="35">
        <v>1</v>
      </c>
      <c r="C813" s="58" t="s">
        <v>43</v>
      </c>
      <c r="D813" s="147">
        <f>[1]Actuals!D815</f>
        <v>100000</v>
      </c>
      <c r="E813" s="147">
        <f>[1]Actuals!G815</f>
        <v>100000</v>
      </c>
      <c r="F813" s="148">
        <f>[1]Actuals!J815</f>
        <v>100000</v>
      </c>
      <c r="G813" s="47"/>
      <c r="H813" s="47"/>
      <c r="I813" s="48"/>
      <c r="J813" s="42"/>
    </row>
    <row r="814" spans="2:10" x14ac:dyDescent="0.25">
      <c r="B814" s="35">
        <v>2</v>
      </c>
      <c r="C814" s="36" t="s">
        <v>44</v>
      </c>
      <c r="D814" s="147">
        <f>[1]Actuals!D816</f>
        <v>50000</v>
      </c>
      <c r="E814" s="147">
        <f>[1]Actuals!G816</f>
        <v>100000</v>
      </c>
      <c r="F814" s="148">
        <f>[1]Actuals!J816</f>
        <v>150000</v>
      </c>
      <c r="G814" s="47"/>
      <c r="H814" s="47"/>
      <c r="I814" s="48"/>
      <c r="J814" s="63"/>
    </row>
    <row r="815" spans="2:10" x14ac:dyDescent="0.25">
      <c r="B815" s="35">
        <v>3</v>
      </c>
      <c r="C815" s="36" t="s">
        <v>45</v>
      </c>
      <c r="D815" s="147">
        <f>[1]Actuals!D817</f>
        <v>0</v>
      </c>
      <c r="E815" s="147">
        <f>[1]Actuals!G817</f>
        <v>0</v>
      </c>
      <c r="F815" s="148">
        <f>[1]Actuals!J817</f>
        <v>0</v>
      </c>
      <c r="G815" s="47"/>
      <c r="H815" s="47"/>
      <c r="I815" s="48"/>
      <c r="J815" s="42"/>
    </row>
    <row r="816" spans="2:10" x14ac:dyDescent="0.25">
      <c r="B816" s="35">
        <v>4</v>
      </c>
      <c r="C816" s="36" t="s">
        <v>46</v>
      </c>
      <c r="D816" s="147">
        <f>[1]Actuals!D818</f>
        <v>190000</v>
      </c>
      <c r="E816" s="147">
        <f>[1]Actuals!G818</f>
        <v>175631</v>
      </c>
      <c r="F816" s="148">
        <f>[1]Actuals!J818</f>
        <v>250000</v>
      </c>
      <c r="G816" s="47"/>
      <c r="H816" s="47"/>
      <c r="I816" s="48"/>
      <c r="J816" s="63"/>
    </row>
    <row r="817" spans="2:12" x14ac:dyDescent="0.25">
      <c r="B817" s="35">
        <v>5</v>
      </c>
      <c r="C817" s="36" t="s">
        <v>47</v>
      </c>
      <c r="D817" s="147">
        <f>[1]Actuals!D819</f>
        <v>0</v>
      </c>
      <c r="E817" s="147">
        <f>[1]Actuals!G819</f>
        <v>0</v>
      </c>
      <c r="F817" s="148">
        <f>[1]Actuals!J819</f>
        <v>0</v>
      </c>
      <c r="G817" s="118"/>
      <c r="H817" s="118"/>
      <c r="J817" s="30"/>
    </row>
    <row r="818" spans="2:12" x14ac:dyDescent="0.25">
      <c r="B818" s="35">
        <v>6</v>
      </c>
      <c r="C818" s="43" t="s">
        <v>48</v>
      </c>
      <c r="D818" s="147">
        <f>[1]Actuals!D820</f>
        <v>0</v>
      </c>
      <c r="E818" s="147">
        <f>[1]Actuals!G820</f>
        <v>0</v>
      </c>
      <c r="F818" s="148">
        <f>[1]Actuals!J820</f>
        <v>230000</v>
      </c>
      <c r="G818" s="47"/>
      <c r="H818" s="47"/>
      <c r="I818" s="48"/>
      <c r="J818" s="42"/>
    </row>
    <row r="819" spans="2:12" ht="15.75" thickBot="1" x14ac:dyDescent="0.3">
      <c r="B819" s="35">
        <v>7</v>
      </c>
      <c r="C819" s="53" t="s">
        <v>49</v>
      </c>
      <c r="D819" s="147">
        <f>[1]Actuals!D821</f>
        <v>0</v>
      </c>
      <c r="E819" s="147">
        <f>[1]Actuals!G821</f>
        <v>0</v>
      </c>
      <c r="F819" s="148">
        <f>[1]Actuals!J821</f>
        <v>0</v>
      </c>
      <c r="G819" s="119"/>
      <c r="H819" s="120"/>
      <c r="I819" s="50"/>
      <c r="J819" s="84"/>
      <c r="L819" s="8"/>
    </row>
    <row r="820" spans="2:12" ht="15.75" thickBot="1" x14ac:dyDescent="0.3">
      <c r="B820" s="35"/>
      <c r="C820" s="44" t="s">
        <v>16</v>
      </c>
      <c r="D820" s="45">
        <f>SUM(D813:D819)</f>
        <v>340000</v>
      </c>
      <c r="E820" s="45">
        <f>SUM(E813:E819)</f>
        <v>375631</v>
      </c>
      <c r="F820" s="46">
        <f>SUM(F813:F819)</f>
        <v>730000</v>
      </c>
      <c r="G820" s="47"/>
      <c r="H820" s="47"/>
      <c r="I820" s="48"/>
      <c r="J820" s="42"/>
    </row>
    <row r="821" spans="2:12" x14ac:dyDescent="0.25">
      <c r="B821" s="31" t="s">
        <v>50</v>
      </c>
      <c r="C821" s="32" t="s">
        <v>51</v>
      </c>
      <c r="D821" s="33"/>
      <c r="E821" s="33"/>
      <c r="F821" s="34"/>
    </row>
    <row r="822" spans="2:12" x14ac:dyDescent="0.25">
      <c r="B822" s="31" t="s">
        <v>8</v>
      </c>
      <c r="C822" s="78" t="s">
        <v>114</v>
      </c>
      <c r="D822" s="79"/>
      <c r="E822" s="79"/>
      <c r="F822" s="80"/>
    </row>
    <row r="823" spans="2:12" x14ac:dyDescent="0.25">
      <c r="B823" s="122">
        <v>1</v>
      </c>
      <c r="C823" s="36" t="s">
        <v>115</v>
      </c>
      <c r="D823" s="37">
        <f>[1]Actuals!D825</f>
        <v>450000</v>
      </c>
      <c r="E823" s="38">
        <f>[1]Actuals!G825</f>
        <v>460528</v>
      </c>
      <c r="F823" s="39">
        <f>[1]Actuals!J825</f>
        <v>700000</v>
      </c>
      <c r="J823" s="63"/>
    </row>
    <row r="824" spans="2:12" x14ac:dyDescent="0.25">
      <c r="B824" s="122">
        <v>2</v>
      </c>
      <c r="C824" s="36" t="s">
        <v>116</v>
      </c>
      <c r="D824" s="37">
        <f>[1]Actuals!D826</f>
        <v>125000</v>
      </c>
      <c r="E824" s="38">
        <f>[1]Actuals!G826</f>
        <v>63445</v>
      </c>
      <c r="F824" s="39">
        <f>[1]Actuals!J826</f>
        <v>150000</v>
      </c>
      <c r="J824" s="63"/>
    </row>
    <row r="825" spans="2:12" x14ac:dyDescent="0.25">
      <c r="B825" s="122">
        <v>3</v>
      </c>
      <c r="C825" s="36" t="s">
        <v>117</v>
      </c>
      <c r="D825" s="37">
        <f>[1]Actuals!D827</f>
        <v>40000</v>
      </c>
      <c r="E825" s="38">
        <f>[1]Actuals!G827</f>
        <v>30000</v>
      </c>
      <c r="F825" s="39">
        <f>[1]Actuals!J827</f>
        <v>50000</v>
      </c>
      <c r="J825" s="63"/>
    </row>
    <row r="826" spans="2:12" x14ac:dyDescent="0.25">
      <c r="B826" s="122">
        <v>4</v>
      </c>
      <c r="C826" s="36" t="s">
        <v>118</v>
      </c>
      <c r="D826" s="37">
        <f>[1]Actuals!D828</f>
        <v>125000</v>
      </c>
      <c r="E826" s="38">
        <f>[1]Actuals!G828</f>
        <v>127070</v>
      </c>
      <c r="F826" s="39">
        <f>[1]Actuals!J828</f>
        <v>150000</v>
      </c>
      <c r="J826" s="63"/>
    </row>
    <row r="827" spans="2:12" x14ac:dyDescent="0.25">
      <c r="B827" s="122">
        <v>5</v>
      </c>
      <c r="C827" s="36" t="s">
        <v>119</v>
      </c>
      <c r="D827" s="37">
        <f>[1]Actuals!D829</f>
        <v>0</v>
      </c>
      <c r="E827" s="38">
        <f>[1]Actuals!G829</f>
        <v>30000</v>
      </c>
      <c r="F827" s="39">
        <f>[1]Actuals!J829</f>
        <v>35000</v>
      </c>
    </row>
    <row r="828" spans="2:12" x14ac:dyDescent="0.25">
      <c r="B828" s="122">
        <v>6</v>
      </c>
      <c r="C828" s="36" t="s">
        <v>120</v>
      </c>
      <c r="D828" s="37">
        <f>[1]Actuals!D830</f>
        <v>0</v>
      </c>
      <c r="E828" s="38">
        <f>[1]Actuals!G830</f>
        <v>0</v>
      </c>
      <c r="F828" s="39">
        <f>[1]Actuals!J830</f>
        <v>0</v>
      </c>
      <c r="J828" s="63"/>
    </row>
    <row r="829" spans="2:12" x14ac:dyDescent="0.25">
      <c r="B829" s="122">
        <v>7</v>
      </c>
      <c r="C829" s="36" t="s">
        <v>121</v>
      </c>
      <c r="D829" s="37">
        <f>[1]Actuals!D831</f>
        <v>10000</v>
      </c>
      <c r="E829" s="38">
        <f>[1]Actuals!G831</f>
        <v>10000</v>
      </c>
      <c r="F829" s="39">
        <f>[1]Actuals!J831</f>
        <v>10000</v>
      </c>
      <c r="J829" s="63"/>
    </row>
    <row r="830" spans="2:12" x14ac:dyDescent="0.25">
      <c r="B830" s="122">
        <v>8</v>
      </c>
      <c r="C830" s="36" t="s">
        <v>123</v>
      </c>
      <c r="D830" s="37">
        <f>[1]Actuals!D832</f>
        <v>300000</v>
      </c>
      <c r="E830" s="38">
        <f>[1]Actuals!G832</f>
        <v>491585</v>
      </c>
      <c r="F830" s="39">
        <f>[1]Actuals!J832</f>
        <v>500000</v>
      </c>
      <c r="J830" s="63"/>
    </row>
    <row r="831" spans="2:12" x14ac:dyDescent="0.25">
      <c r="B831" s="122">
        <v>9</v>
      </c>
      <c r="C831" s="36" t="s">
        <v>124</v>
      </c>
      <c r="D831" s="37">
        <f>[1]Actuals!D833</f>
        <v>15000</v>
      </c>
      <c r="E831" s="38">
        <f>[1]Actuals!G833</f>
        <v>15000</v>
      </c>
      <c r="F831" s="39">
        <f>[1]Actuals!J833</f>
        <v>20000</v>
      </c>
      <c r="J831" s="63"/>
    </row>
    <row r="832" spans="2:12" x14ac:dyDescent="0.25">
      <c r="B832" s="122">
        <v>10</v>
      </c>
      <c r="C832" s="36" t="s">
        <v>125</v>
      </c>
      <c r="D832" s="37">
        <f>[1]Actuals!D834</f>
        <v>5000</v>
      </c>
      <c r="E832" s="38">
        <f>[1]Actuals!G834</f>
        <v>0</v>
      </c>
      <c r="F832" s="39">
        <f>[1]Actuals!J834</f>
        <v>60000</v>
      </c>
      <c r="J832" s="63"/>
    </row>
    <row r="833" spans="2:10" x14ac:dyDescent="0.25">
      <c r="B833" s="122">
        <v>11</v>
      </c>
      <c r="C833" s="43" t="s">
        <v>126</v>
      </c>
      <c r="D833" s="37">
        <f>[1]Actuals!D835</f>
        <v>0</v>
      </c>
      <c r="E833" s="38">
        <f>[1]Actuals!G835</f>
        <v>0</v>
      </c>
      <c r="F833" s="39">
        <f>[1]Actuals!J835</f>
        <v>0</v>
      </c>
    </row>
    <row r="834" spans="2:10" x14ac:dyDescent="0.25">
      <c r="B834" s="122">
        <v>12</v>
      </c>
      <c r="C834" s="36" t="s">
        <v>127</v>
      </c>
      <c r="D834" s="37">
        <f>[1]Actuals!D836</f>
        <v>5000</v>
      </c>
      <c r="E834" s="38">
        <f>[1]Actuals!G836</f>
        <v>0</v>
      </c>
      <c r="F834" s="39">
        <f>[1]Actuals!J836</f>
        <v>10000</v>
      </c>
    </row>
    <row r="835" spans="2:10" ht="15.75" thickBot="1" x14ac:dyDescent="0.3">
      <c r="B835" s="35">
        <v>13</v>
      </c>
      <c r="C835" s="53" t="s">
        <v>122</v>
      </c>
      <c r="D835" s="37">
        <f>[1]Actuals!D837</f>
        <v>20000</v>
      </c>
      <c r="E835" s="38">
        <f>[1]Actuals!G837</f>
        <v>0</v>
      </c>
      <c r="F835" s="39">
        <f>[1]Actuals!J837</f>
        <v>20000</v>
      </c>
    </row>
    <row r="836" spans="2:10" ht="15.75" thickBot="1" x14ac:dyDescent="0.3">
      <c r="B836" s="85"/>
      <c r="C836" s="44" t="s">
        <v>16</v>
      </c>
      <c r="D836" s="45">
        <f>SUM(D823:D835)</f>
        <v>1095000</v>
      </c>
      <c r="E836" s="45">
        <f>SUM(E823:E835)</f>
        <v>1227628</v>
      </c>
      <c r="F836" s="46">
        <f>SUM(F823:F835)</f>
        <v>1705000</v>
      </c>
      <c r="I836" s="48"/>
      <c r="J836" s="42"/>
    </row>
    <row r="837" spans="2:10" x14ac:dyDescent="0.25">
      <c r="B837" s="86"/>
      <c r="C837" s="87"/>
      <c r="D837" s="88"/>
      <c r="E837" s="88"/>
      <c r="F837" s="88"/>
    </row>
    <row r="838" spans="2:10" ht="15.75" thickBot="1" x14ac:dyDescent="0.3">
      <c r="B838" s="86"/>
      <c r="C838" s="87"/>
      <c r="D838" s="88"/>
      <c r="E838" s="88"/>
      <c r="F838" s="88"/>
    </row>
    <row r="839" spans="2:10" ht="14.25" customHeight="1" x14ac:dyDescent="0.2">
      <c r="B839" s="9" t="s">
        <v>0</v>
      </c>
      <c r="C839" s="10" t="s">
        <v>150</v>
      </c>
      <c r="D839" s="11">
        <v>22</v>
      </c>
      <c r="E839" s="12" t="str">
        <f>$E$2</f>
        <v>PAKISTAN TOBACCO BOARD                                          BUDGET ESTIMATES,  2024-25</v>
      </c>
      <c r="F839" s="13"/>
    </row>
    <row r="840" spans="2:10" ht="12.75" customHeight="1" x14ac:dyDescent="0.2">
      <c r="B840" s="136"/>
      <c r="C840" s="143"/>
      <c r="D840" s="17"/>
      <c r="E840" s="18"/>
      <c r="F840" s="19"/>
    </row>
    <row r="841" spans="2:10" ht="30.75" thickBot="1" x14ac:dyDescent="0.25">
      <c r="B841" s="137"/>
      <c r="C841" s="144"/>
      <c r="D841" s="22" t="str">
        <f>$D$4</f>
        <v>Budget Estimates                                             2023-24</v>
      </c>
      <c r="E841" s="23" t="str">
        <f>$E$4</f>
        <v>Revised Estimates
 2023-24</v>
      </c>
      <c r="F841" s="24" t="str">
        <f>$F$4</f>
        <v>Proposed Budget 
2024-2025</v>
      </c>
    </row>
    <row r="842" spans="2:10" x14ac:dyDescent="0.25">
      <c r="B842" s="121" t="s">
        <v>14</v>
      </c>
      <c r="C842" s="32" t="s">
        <v>128</v>
      </c>
      <c r="D842" s="33"/>
      <c r="E842" s="33"/>
      <c r="F842" s="34"/>
    </row>
    <row r="843" spans="2:10" x14ac:dyDescent="0.25">
      <c r="B843" s="121" t="s">
        <v>129</v>
      </c>
      <c r="C843" s="32" t="s">
        <v>130</v>
      </c>
      <c r="D843" s="33"/>
      <c r="E843" s="33"/>
      <c r="F843" s="34"/>
    </row>
    <row r="844" spans="2:10" x14ac:dyDescent="0.25">
      <c r="B844" s="122">
        <v>1</v>
      </c>
      <c r="C844" s="36" t="s">
        <v>131</v>
      </c>
      <c r="D844" s="111">
        <f>[1]Actuals!D841</f>
        <v>0</v>
      </c>
      <c r="E844" s="38">
        <f>[1]Actuals!G841</f>
        <v>0</v>
      </c>
      <c r="F844" s="112">
        <f>[1]Actuals!J841</f>
        <v>0</v>
      </c>
    </row>
    <row r="845" spans="2:10" x14ac:dyDescent="0.25">
      <c r="B845" s="122">
        <v>2</v>
      </c>
      <c r="C845" s="36" t="s">
        <v>132</v>
      </c>
      <c r="D845" s="111">
        <f>[1]Actuals!D842</f>
        <v>0</v>
      </c>
      <c r="E845" s="38">
        <f>[1]Actuals!G842</f>
        <v>0</v>
      </c>
      <c r="F845" s="112">
        <f>[1]Actuals!J842</f>
        <v>0</v>
      </c>
    </row>
    <row r="846" spans="2:10" ht="15" customHeight="1" x14ac:dyDescent="0.25">
      <c r="B846" s="122"/>
      <c r="C846" s="32" t="s">
        <v>151</v>
      </c>
      <c r="D846" s="33"/>
      <c r="E846" s="33"/>
      <c r="F846" s="34"/>
    </row>
    <row r="847" spans="2:10" x14ac:dyDescent="0.25">
      <c r="B847" s="122"/>
      <c r="C847" s="36" t="s">
        <v>131</v>
      </c>
      <c r="D847" s="111">
        <f>[1]Actuals!D844</f>
        <v>0</v>
      </c>
      <c r="E847" s="38">
        <f>[1]Actuals!G844</f>
        <v>0</v>
      </c>
      <c r="F847" s="112">
        <f>[1]Actuals!J844</f>
        <v>0</v>
      </c>
    </row>
    <row r="848" spans="2:10" x14ac:dyDescent="0.25">
      <c r="B848" s="122"/>
      <c r="C848" s="36" t="s">
        <v>132</v>
      </c>
      <c r="D848" s="111">
        <f>[1]Actuals!D845</f>
        <v>0</v>
      </c>
      <c r="E848" s="38">
        <f>[1]Actuals!G845</f>
        <v>0</v>
      </c>
      <c r="F848" s="112">
        <f>[1]Actuals!J845</f>
        <v>0</v>
      </c>
    </row>
    <row r="849" spans="2:10" x14ac:dyDescent="0.25">
      <c r="B849" s="121" t="s">
        <v>133</v>
      </c>
      <c r="C849" s="32" t="s">
        <v>148</v>
      </c>
      <c r="D849" s="33"/>
      <c r="E849" s="33"/>
      <c r="F849" s="34"/>
    </row>
    <row r="850" spans="2:10" x14ac:dyDescent="0.25">
      <c r="B850" s="122">
        <v>1</v>
      </c>
      <c r="C850" s="36" t="s">
        <v>131</v>
      </c>
      <c r="D850" s="111">
        <f>[1]Actuals!D847</f>
        <v>30000</v>
      </c>
      <c r="E850" s="38">
        <f>[1]Actuals!G847</f>
        <v>0</v>
      </c>
      <c r="F850" s="112">
        <f>[1]Actuals!J847</f>
        <v>0</v>
      </c>
    </row>
    <row r="851" spans="2:10" ht="15.75" thickBot="1" x14ac:dyDescent="0.3">
      <c r="B851" s="122">
        <v>2</v>
      </c>
      <c r="C851" s="43" t="s">
        <v>132</v>
      </c>
      <c r="D851" s="111">
        <f>[1]Actuals!D848</f>
        <v>20000</v>
      </c>
      <c r="E851" s="38">
        <f>[1]Actuals!G848</f>
        <v>0</v>
      </c>
      <c r="F851" s="112">
        <f>[1]Actuals!J848</f>
        <v>0</v>
      </c>
    </row>
    <row r="852" spans="2:10" ht="15.75" thickBot="1" x14ac:dyDescent="0.3">
      <c r="B852" s="131"/>
      <c r="C852" s="44" t="s">
        <v>146</v>
      </c>
      <c r="D852" s="45">
        <f>SUM(D844:D851)</f>
        <v>50000</v>
      </c>
      <c r="E852" s="45">
        <f>SUM(E844:E851)</f>
        <v>0</v>
      </c>
      <c r="F852" s="46">
        <f>SUM(F844:F851)</f>
        <v>0</v>
      </c>
      <c r="I852" s="48"/>
      <c r="J852" s="42"/>
    </row>
    <row r="853" spans="2:10" ht="15.75" thickTop="1" x14ac:dyDescent="0.25">
      <c r="B853" s="121" t="s">
        <v>17</v>
      </c>
      <c r="C853" s="132" t="s">
        <v>52</v>
      </c>
      <c r="D853" s="133"/>
      <c r="E853" s="133"/>
      <c r="F853" s="134"/>
    </row>
    <row r="854" spans="2:10" ht="15.75" thickBot="1" x14ac:dyDescent="0.3">
      <c r="B854" s="122">
        <v>1</v>
      </c>
      <c r="C854" s="36" t="s">
        <v>53</v>
      </c>
      <c r="D854" s="38">
        <f>[1]Actuals!D856</f>
        <v>0</v>
      </c>
      <c r="E854" s="38">
        <f>[1]Actuals!G856</f>
        <v>0</v>
      </c>
      <c r="F854" s="61">
        <f>[1]Actuals!J856</f>
        <v>0</v>
      </c>
    </row>
    <row r="855" spans="2:10" ht="15.75" thickBot="1" x14ac:dyDescent="0.3">
      <c r="B855" s="131"/>
      <c r="C855" s="44" t="s">
        <v>13</v>
      </c>
      <c r="D855" s="45">
        <f>SUM(D854:D854)</f>
        <v>0</v>
      </c>
      <c r="E855" s="45">
        <f>SUM(E854:E854)</f>
        <v>0</v>
      </c>
      <c r="F855" s="46">
        <f>SUM(F854:F854)</f>
        <v>0</v>
      </c>
      <c r="I855" s="48"/>
      <c r="J855" s="42"/>
    </row>
    <row r="856" spans="2:10" ht="15.75" thickBot="1" x14ac:dyDescent="0.3">
      <c r="B856" s="131"/>
      <c r="C856" s="44" t="s">
        <v>140</v>
      </c>
      <c r="D856" s="45">
        <f>D836+D852+D855</f>
        <v>1145000</v>
      </c>
      <c r="E856" s="45">
        <f>E836+E852+E855</f>
        <v>1227628</v>
      </c>
      <c r="F856" s="46">
        <f>F836+F852+F855</f>
        <v>1705000</v>
      </c>
      <c r="I856" s="48"/>
      <c r="J856" s="42"/>
    </row>
    <row r="857" spans="2:10" x14ac:dyDescent="0.25">
      <c r="B857" s="31" t="s">
        <v>54</v>
      </c>
      <c r="C857" s="32" t="s">
        <v>55</v>
      </c>
      <c r="D857" s="33"/>
      <c r="E857" s="33"/>
      <c r="F857" s="34"/>
    </row>
    <row r="858" spans="2:10" x14ac:dyDescent="0.25">
      <c r="B858" s="31" t="s">
        <v>8</v>
      </c>
      <c r="C858" s="32" t="s">
        <v>56</v>
      </c>
      <c r="D858" s="33"/>
      <c r="E858" s="33"/>
      <c r="F858" s="34"/>
    </row>
    <row r="859" spans="2:10" x14ac:dyDescent="0.25">
      <c r="B859" s="35">
        <v>1</v>
      </c>
      <c r="C859" s="36" t="s">
        <v>57</v>
      </c>
      <c r="D859" s="111">
        <f>[1]Actuals!D861</f>
        <v>300000</v>
      </c>
      <c r="E859" s="38">
        <f>[1]Actuals!G861</f>
        <v>116595</v>
      </c>
      <c r="F859" s="112">
        <f>[1]Actuals!J861</f>
        <v>300000</v>
      </c>
    </row>
    <row r="860" spans="2:10" x14ac:dyDescent="0.25">
      <c r="B860" s="35">
        <v>2</v>
      </c>
      <c r="C860" s="36" t="s">
        <v>58</v>
      </c>
      <c r="D860" s="111">
        <f>[1]Actuals!D862</f>
        <v>10000</v>
      </c>
      <c r="E860" s="38">
        <f>[1]Actuals!G862</f>
        <v>15000</v>
      </c>
      <c r="F860" s="112">
        <f>[1]Actuals!J862</f>
        <v>50000</v>
      </c>
    </row>
    <row r="861" spans="2:10" x14ac:dyDescent="0.25">
      <c r="B861" s="35">
        <v>3</v>
      </c>
      <c r="C861" s="36" t="s">
        <v>90</v>
      </c>
      <c r="D861" s="111">
        <f>[1]Actuals!D863</f>
        <v>10000</v>
      </c>
      <c r="E861" s="38">
        <f>[1]Actuals!G863</f>
        <v>15000</v>
      </c>
      <c r="F861" s="112">
        <f>[1]Actuals!J863</f>
        <v>25000</v>
      </c>
    </row>
    <row r="862" spans="2:10" x14ac:dyDescent="0.25">
      <c r="B862" s="35">
        <v>4</v>
      </c>
      <c r="C862" s="36" t="s">
        <v>60</v>
      </c>
      <c r="D862" s="111">
        <f>[1]Actuals!D864</f>
        <v>50000</v>
      </c>
      <c r="E862" s="38">
        <f>[1]Actuals!G864</f>
        <v>20000</v>
      </c>
      <c r="F862" s="112">
        <f>[1]Actuals!J864</f>
        <v>25000</v>
      </c>
    </row>
    <row r="863" spans="2:10" ht="15.75" thickBot="1" x14ac:dyDescent="0.3">
      <c r="B863" s="35">
        <v>5</v>
      </c>
      <c r="C863" s="43" t="s">
        <v>61</v>
      </c>
      <c r="D863" s="111">
        <f>[1]Actuals!D865</f>
        <v>100000</v>
      </c>
      <c r="E863" s="38">
        <f>[1]Actuals!G865</f>
        <v>0</v>
      </c>
      <c r="F863" s="112">
        <f>[1]Actuals!J865</f>
        <v>100000</v>
      </c>
    </row>
    <row r="864" spans="2:10" ht="15.75" thickBot="1" x14ac:dyDescent="0.3">
      <c r="B864" s="35"/>
      <c r="C864" s="44" t="s">
        <v>16</v>
      </c>
      <c r="D864" s="45">
        <f>SUM(D859:D863)</f>
        <v>470000</v>
      </c>
      <c r="E864" s="45">
        <f>SUM(E859:E863)</f>
        <v>166595</v>
      </c>
      <c r="F864" s="46">
        <f>SUM(F859:F863)</f>
        <v>500000</v>
      </c>
      <c r="I864" s="48"/>
      <c r="J864" s="42"/>
    </row>
    <row r="865" spans="2:10" x14ac:dyDescent="0.25">
      <c r="B865" s="31" t="s">
        <v>14</v>
      </c>
      <c r="C865" s="32" t="s">
        <v>64</v>
      </c>
      <c r="D865" s="33"/>
      <c r="E865" s="33"/>
      <c r="F865" s="34"/>
    </row>
    <row r="866" spans="2:10" x14ac:dyDescent="0.25">
      <c r="B866" s="35">
        <v>1</v>
      </c>
      <c r="C866" s="138" t="s">
        <v>65</v>
      </c>
      <c r="D866" s="111">
        <f>[1]Actuals!D868</f>
        <v>20000</v>
      </c>
      <c r="E866" s="38">
        <f>[1]Actuals!G868</f>
        <v>9847</v>
      </c>
      <c r="F866" s="112">
        <f>[1]Actuals!J868</f>
        <v>100000</v>
      </c>
      <c r="J866" s="52"/>
    </row>
    <row r="867" spans="2:10" ht="15.75" thickBot="1" x14ac:dyDescent="0.3">
      <c r="B867" s="35">
        <v>2</v>
      </c>
      <c r="C867" s="141" t="s">
        <v>66</v>
      </c>
      <c r="D867" s="111">
        <f>[1]Actuals!D869</f>
        <v>800000</v>
      </c>
      <c r="E867" s="38">
        <f>[1]Actuals!G869</f>
        <v>411541</v>
      </c>
      <c r="F867" s="112">
        <f>[1]Actuals!J869</f>
        <v>800000</v>
      </c>
      <c r="G867" s="64"/>
      <c r="H867" s="64"/>
      <c r="J867" s="52"/>
    </row>
    <row r="868" spans="2:10" ht="15.75" thickBot="1" x14ac:dyDescent="0.3">
      <c r="B868" s="35"/>
      <c r="C868" s="44" t="s">
        <v>62</v>
      </c>
      <c r="D868" s="45">
        <f>SUM(D866:D867)</f>
        <v>820000</v>
      </c>
      <c r="E868" s="45">
        <f>SUM(E866:E867)</f>
        <v>421388</v>
      </c>
      <c r="F868" s="46">
        <f>SUM(F866:F867)</f>
        <v>900000</v>
      </c>
      <c r="I868" s="48"/>
      <c r="J868" s="42"/>
    </row>
    <row r="869" spans="2:10" x14ac:dyDescent="0.25">
      <c r="B869" s="31" t="s">
        <v>17</v>
      </c>
      <c r="C869" s="32" t="s">
        <v>67</v>
      </c>
      <c r="D869" s="33"/>
      <c r="E869" s="33"/>
      <c r="F869" s="34"/>
    </row>
    <row r="870" spans="2:10" x14ac:dyDescent="0.25">
      <c r="B870" s="35">
        <v>1</v>
      </c>
      <c r="C870" s="36" t="s">
        <v>68</v>
      </c>
      <c r="D870" s="111">
        <f>[1]Actuals!D872</f>
        <v>10000</v>
      </c>
      <c r="E870" s="38">
        <f>[1]Actuals!G872</f>
        <v>10000</v>
      </c>
      <c r="F870" s="112">
        <f>[1]Actuals!J872</f>
        <v>10000</v>
      </c>
    </row>
    <row r="871" spans="2:10" ht="15.75" thickBot="1" x14ac:dyDescent="0.3">
      <c r="B871" s="35">
        <v>2</v>
      </c>
      <c r="C871" s="43" t="s">
        <v>69</v>
      </c>
      <c r="D871" s="111">
        <f>[1]Actuals!D873</f>
        <v>50000</v>
      </c>
      <c r="E871" s="38">
        <f>[1]Actuals!G873</f>
        <v>42460</v>
      </c>
      <c r="F871" s="112">
        <f>[1]Actuals!J873</f>
        <v>70000</v>
      </c>
    </row>
    <row r="872" spans="2:10" ht="15.75" thickBot="1" x14ac:dyDescent="0.3">
      <c r="B872" s="31"/>
      <c r="C872" s="44" t="s">
        <v>70</v>
      </c>
      <c r="D872" s="45">
        <f>SUM(D870:D871)</f>
        <v>60000</v>
      </c>
      <c r="E872" s="45">
        <f>SUM(E870:E871)</f>
        <v>52460</v>
      </c>
      <c r="F872" s="46">
        <f>SUM(F870:F871)</f>
        <v>80000</v>
      </c>
      <c r="I872" s="48"/>
      <c r="J872" s="42"/>
    </row>
    <row r="873" spans="2:10" x14ac:dyDescent="0.25">
      <c r="B873" s="31" t="s">
        <v>71</v>
      </c>
      <c r="C873" s="26" t="s">
        <v>72</v>
      </c>
      <c r="D873" s="27"/>
      <c r="E873" s="27"/>
      <c r="F873" s="28"/>
    </row>
    <row r="874" spans="2:10" x14ac:dyDescent="0.25">
      <c r="B874" s="35">
        <v>1</v>
      </c>
      <c r="C874" s="36" t="s">
        <v>73</v>
      </c>
      <c r="D874" s="111">
        <f>[1]Actuals!D876</f>
        <v>350000</v>
      </c>
      <c r="E874" s="38">
        <f>[1]Actuals!G876</f>
        <v>528611</v>
      </c>
      <c r="F874" s="112">
        <f>[1]Actuals!J876</f>
        <v>675000</v>
      </c>
      <c r="J874" s="135"/>
    </row>
    <row r="875" spans="2:10" x14ac:dyDescent="0.25">
      <c r="B875" s="35">
        <f>B874+1</f>
        <v>2</v>
      </c>
      <c r="C875" s="36" t="s">
        <v>74</v>
      </c>
      <c r="D875" s="111">
        <f>[1]Actuals!D877</f>
        <v>100000</v>
      </c>
      <c r="E875" s="38">
        <f>[1]Actuals!G877</f>
        <v>0</v>
      </c>
      <c r="F875" s="112">
        <f>[1]Actuals!J877</f>
        <v>20000</v>
      </c>
    </row>
    <row r="876" spans="2:10" x14ac:dyDescent="0.25">
      <c r="B876" s="35">
        <f t="shared" ref="B876:B886" si="12">B875+1</f>
        <v>3</v>
      </c>
      <c r="C876" s="36" t="s">
        <v>75</v>
      </c>
      <c r="D876" s="111">
        <f>[1]Actuals!D878</f>
        <v>0</v>
      </c>
      <c r="E876" s="38">
        <f>[1]Actuals!G878</f>
        <v>0</v>
      </c>
      <c r="F876" s="112">
        <f>[1]Actuals!J878</f>
        <v>0</v>
      </c>
    </row>
    <row r="877" spans="2:10" x14ac:dyDescent="0.25">
      <c r="B877" s="35">
        <f t="shared" si="12"/>
        <v>4</v>
      </c>
      <c r="C877" s="36" t="s">
        <v>76</v>
      </c>
      <c r="D877" s="111">
        <f>[1]Actuals!D879</f>
        <v>0</v>
      </c>
      <c r="E877" s="38">
        <f>[1]Actuals!G879</f>
        <v>0</v>
      </c>
      <c r="F877" s="112">
        <f>[1]Actuals!J879</f>
        <v>10000</v>
      </c>
    </row>
    <row r="878" spans="2:10" x14ac:dyDescent="0.25">
      <c r="B878" s="35">
        <f t="shared" si="12"/>
        <v>5</v>
      </c>
      <c r="C878" s="36" t="s">
        <v>77</v>
      </c>
      <c r="D878" s="111">
        <f>[1]Actuals!D880</f>
        <v>15000</v>
      </c>
      <c r="E878" s="38">
        <f>[1]Actuals!G880</f>
        <v>10000</v>
      </c>
      <c r="F878" s="112">
        <f>[1]Actuals!J880</f>
        <v>25000</v>
      </c>
    </row>
    <row r="879" spans="2:10" x14ac:dyDescent="0.25">
      <c r="B879" s="35">
        <f t="shared" si="12"/>
        <v>6</v>
      </c>
      <c r="C879" s="36" t="s">
        <v>78</v>
      </c>
      <c r="D879" s="111">
        <f>[1]Actuals!D881</f>
        <v>10000</v>
      </c>
      <c r="E879" s="38">
        <f>[1]Actuals!G881</f>
        <v>9340</v>
      </c>
      <c r="F879" s="112">
        <f>[1]Actuals!J881</f>
        <v>10000</v>
      </c>
    </row>
    <row r="880" spans="2:10" x14ac:dyDescent="0.25">
      <c r="B880" s="35">
        <v>7</v>
      </c>
      <c r="C880" s="95" t="s">
        <v>79</v>
      </c>
      <c r="D880" s="111">
        <f>[1]Actuals!D882</f>
        <v>0</v>
      </c>
      <c r="E880" s="38">
        <f>[1]Actuals!G882</f>
        <v>0</v>
      </c>
      <c r="F880" s="112">
        <f>[1]Actuals!J882</f>
        <v>10000</v>
      </c>
    </row>
    <row r="881" spans="2:10" x14ac:dyDescent="0.25">
      <c r="B881" s="35">
        <v>8</v>
      </c>
      <c r="C881" s="36" t="s">
        <v>80</v>
      </c>
      <c r="D881" s="111">
        <f>[1]Actuals!D883</f>
        <v>10000</v>
      </c>
      <c r="E881" s="38">
        <f>[1]Actuals!G883</f>
        <v>0</v>
      </c>
      <c r="F881" s="112">
        <f>[1]Actuals!J883</f>
        <v>20000</v>
      </c>
    </row>
    <row r="882" spans="2:10" x14ac:dyDescent="0.25">
      <c r="B882" s="35">
        <f>B881+1</f>
        <v>9</v>
      </c>
      <c r="C882" s="36" t="s">
        <v>81</v>
      </c>
      <c r="D882" s="111">
        <f>[1]Actuals!D884</f>
        <v>125000</v>
      </c>
      <c r="E882" s="38">
        <f>[1]Actuals!G884</f>
        <v>0</v>
      </c>
      <c r="F882" s="112">
        <f>[1]Actuals!J884</f>
        <v>100000</v>
      </c>
    </row>
    <row r="883" spans="2:10" s="8" customFormat="1" x14ac:dyDescent="0.25">
      <c r="B883" s="35">
        <f t="shared" si="12"/>
        <v>10</v>
      </c>
      <c r="C883" s="36" t="s">
        <v>82</v>
      </c>
      <c r="D883" s="111">
        <f>[1]Actuals!D885</f>
        <v>0</v>
      </c>
      <c r="E883" s="38">
        <f>[1]Actuals!G885</f>
        <v>0</v>
      </c>
      <c r="F883" s="112">
        <f>[1]Actuals!J885</f>
        <v>0</v>
      </c>
      <c r="G883" s="142"/>
      <c r="H883" s="142"/>
      <c r="I883" s="30"/>
      <c r="J883" s="1"/>
    </row>
    <row r="884" spans="2:10" x14ac:dyDescent="0.25">
      <c r="B884" s="35">
        <f t="shared" si="12"/>
        <v>11</v>
      </c>
      <c r="C884" s="36" t="s">
        <v>83</v>
      </c>
      <c r="D884" s="111">
        <f>[1]Actuals!D886</f>
        <v>0</v>
      </c>
      <c r="E884" s="38">
        <f>[1]Actuals!G886</f>
        <v>0</v>
      </c>
      <c r="F884" s="112">
        <f>[1]Actuals!J886</f>
        <v>0</v>
      </c>
    </row>
    <row r="885" spans="2:10" x14ac:dyDescent="0.25">
      <c r="B885" s="35">
        <f t="shared" si="12"/>
        <v>12</v>
      </c>
      <c r="C885" s="36" t="s">
        <v>84</v>
      </c>
      <c r="D885" s="111">
        <f>[1]Actuals!D887</f>
        <v>0</v>
      </c>
      <c r="E885" s="38">
        <f>[1]Actuals!G887</f>
        <v>0</v>
      </c>
      <c r="F885" s="112">
        <f>[1]Actuals!J887</f>
        <v>0</v>
      </c>
    </row>
    <row r="886" spans="2:10" x14ac:dyDescent="0.25">
      <c r="B886" s="35">
        <f t="shared" si="12"/>
        <v>13</v>
      </c>
      <c r="C886" s="36" t="s">
        <v>85</v>
      </c>
      <c r="D886" s="111">
        <f>[1]Actuals!D888</f>
        <v>0</v>
      </c>
      <c r="E886" s="38">
        <f>[1]Actuals!G888</f>
        <v>0</v>
      </c>
      <c r="F886" s="112">
        <f>[1]Actuals!J888</f>
        <v>0</v>
      </c>
    </row>
    <row r="887" spans="2:10" ht="15.75" thickBot="1" x14ac:dyDescent="0.3">
      <c r="B887" s="35">
        <v>14</v>
      </c>
      <c r="C887" s="53" t="s">
        <v>86</v>
      </c>
      <c r="D887" s="116">
        <f>[1]Actuals!D889</f>
        <v>100000</v>
      </c>
      <c r="E887" s="97">
        <f>[1]Actuals!G889</f>
        <v>60000</v>
      </c>
      <c r="F887" s="117">
        <f>[1]Actuals!J889</f>
        <v>100000</v>
      </c>
    </row>
    <row r="888" spans="2:10" ht="15.75" thickBot="1" x14ac:dyDescent="0.3">
      <c r="B888" s="31"/>
      <c r="C888" s="44" t="s">
        <v>70</v>
      </c>
      <c r="D888" s="45">
        <f>SUM(D874:D887)</f>
        <v>710000</v>
      </c>
      <c r="E888" s="45">
        <f>SUM(E874:E887)</f>
        <v>607951</v>
      </c>
      <c r="F888" s="46">
        <f>SUM(F874:F887)</f>
        <v>970000</v>
      </c>
      <c r="I888" s="48"/>
      <c r="J888" s="42"/>
    </row>
    <row r="889" spans="2:10" ht="15.75" thickBot="1" x14ac:dyDescent="0.3">
      <c r="B889" s="35"/>
      <c r="C889" s="44" t="s">
        <v>87</v>
      </c>
      <c r="D889" s="45">
        <f>D888+D872+D868+D864</f>
        <v>2060000</v>
      </c>
      <c r="E889" s="45">
        <f>E888+E872+E868+E864</f>
        <v>1248394</v>
      </c>
      <c r="F889" s="46">
        <f>F888+F872+F868+F864</f>
        <v>2450000</v>
      </c>
      <c r="I889" s="48"/>
      <c r="J889" s="42"/>
    </row>
    <row r="890" spans="2:10" x14ac:dyDescent="0.25">
      <c r="B890" s="31" t="s">
        <v>88</v>
      </c>
      <c r="C890" s="32" t="s">
        <v>89</v>
      </c>
      <c r="D890" s="33"/>
      <c r="E890" s="33"/>
      <c r="F890" s="34"/>
    </row>
    <row r="891" spans="2:10" x14ac:dyDescent="0.25">
      <c r="B891" s="35">
        <v>1</v>
      </c>
      <c r="C891" s="36" t="s">
        <v>57</v>
      </c>
      <c r="D891" s="111">
        <f>[1]Actuals!D893</f>
        <v>0</v>
      </c>
      <c r="E891" s="38">
        <f>[1]Actuals!G893</f>
        <v>0</v>
      </c>
      <c r="F891" s="112">
        <f>[1]Actuals!J893</f>
        <v>0</v>
      </c>
      <c r="G891" s="135"/>
      <c r="H891" s="135"/>
      <c r="J891" s="62"/>
    </row>
    <row r="892" spans="2:10" x14ac:dyDescent="0.25">
      <c r="B892" s="35">
        <v>2</v>
      </c>
      <c r="C892" s="36" t="s">
        <v>58</v>
      </c>
      <c r="D892" s="111">
        <f>[1]Actuals!D894</f>
        <v>100000</v>
      </c>
      <c r="E892" s="38">
        <f>[1]Actuals!G894</f>
        <v>0</v>
      </c>
      <c r="F892" s="112">
        <f>[1]Actuals!J894</f>
        <v>200000</v>
      </c>
      <c r="J892" s="52"/>
    </row>
    <row r="893" spans="2:10" x14ac:dyDescent="0.25">
      <c r="B893" s="35">
        <v>3</v>
      </c>
      <c r="C893" s="36" t="s">
        <v>90</v>
      </c>
      <c r="D893" s="111">
        <f>[1]Actuals!D895</f>
        <v>300000</v>
      </c>
      <c r="E893" s="38">
        <f>[1]Actuals!G895</f>
        <v>0</v>
      </c>
      <c r="F893" s="112">
        <f>[1]Actuals!J895</f>
        <v>500000</v>
      </c>
      <c r="J893" s="52"/>
    </row>
    <row r="894" spans="2:10" x14ac:dyDescent="0.25">
      <c r="B894" s="35">
        <v>4</v>
      </c>
      <c r="C894" s="36" t="s">
        <v>60</v>
      </c>
      <c r="D894" s="111">
        <f>[1]Actuals!D896</f>
        <v>100000</v>
      </c>
      <c r="E894" s="38">
        <f>[1]Actuals!G896</f>
        <v>25000</v>
      </c>
      <c r="F894" s="112">
        <f>[1]Actuals!J896</f>
        <v>500000</v>
      </c>
      <c r="J894" s="52"/>
    </row>
    <row r="895" spans="2:10" x14ac:dyDescent="0.25">
      <c r="B895" s="35">
        <v>5</v>
      </c>
      <c r="C895" s="36" t="s">
        <v>61</v>
      </c>
      <c r="D895" s="111">
        <f>[1]Actuals!D897</f>
        <v>0</v>
      </c>
      <c r="E895" s="38">
        <f>[1]Actuals!G897</f>
        <v>0</v>
      </c>
      <c r="F895" s="112">
        <f>[1]Actuals!J897</f>
        <v>0</v>
      </c>
      <c r="J895" s="52"/>
    </row>
    <row r="896" spans="2:10" ht="15.75" thickBot="1" x14ac:dyDescent="0.3">
      <c r="B896" s="35">
        <v>6</v>
      </c>
      <c r="C896" s="58" t="s">
        <v>104</v>
      </c>
      <c r="D896" s="111">
        <f>[1]Actuals!D898</f>
        <v>750000</v>
      </c>
      <c r="E896" s="38">
        <f>[1]Actuals!G898</f>
        <v>0</v>
      </c>
      <c r="F896" s="112">
        <f>[1]Actuals!J898</f>
        <v>3000000</v>
      </c>
      <c r="J896" s="52"/>
    </row>
    <row r="897" spans="2:11" ht="15.75" thickBot="1" x14ac:dyDescent="0.3">
      <c r="B897" s="31"/>
      <c r="C897" s="44" t="s">
        <v>70</v>
      </c>
      <c r="D897" s="45">
        <f>SUM(D891:D896)</f>
        <v>1250000</v>
      </c>
      <c r="E897" s="45">
        <f t="shared" ref="E897:F897" si="13">SUM(E891:E896)</f>
        <v>25000</v>
      </c>
      <c r="F897" s="45">
        <f t="shared" si="13"/>
        <v>4200000</v>
      </c>
      <c r="I897" s="48"/>
      <c r="J897" s="42"/>
    </row>
    <row r="898" spans="2:11" ht="15.75" thickBot="1" x14ac:dyDescent="0.3">
      <c r="B898" s="85"/>
      <c r="C898" s="44" t="s">
        <v>106</v>
      </c>
      <c r="D898" s="45">
        <f>D897+D889+D856+D811+D820</f>
        <v>26217262.5</v>
      </c>
      <c r="E898" s="45">
        <f>E897+E889+E856+E811+E820</f>
        <v>17720794</v>
      </c>
      <c r="F898" s="46">
        <f>F897+F889+F856+F811+F820</f>
        <v>34054571.833333328</v>
      </c>
      <c r="I898" s="48"/>
      <c r="J898" s="42"/>
      <c r="K898" s="149"/>
    </row>
    <row r="899" spans="2:11" x14ac:dyDescent="0.25">
      <c r="B899" s="2"/>
      <c r="C899" s="3" t="s">
        <v>12</v>
      </c>
      <c r="D899" s="100"/>
      <c r="E899" s="100"/>
      <c r="F899" s="100"/>
    </row>
    <row r="901" spans="2:11" ht="15.75" thickBot="1" x14ac:dyDescent="0.3">
      <c r="B901" s="2"/>
      <c r="C901" s="3"/>
      <c r="D901" s="4"/>
      <c r="E901" s="5"/>
      <c r="F901" s="5"/>
    </row>
    <row r="902" spans="2:11" ht="14.25" customHeight="1" x14ac:dyDescent="0.2">
      <c r="B902" s="9" t="s">
        <v>0</v>
      </c>
      <c r="C902" s="10" t="s">
        <v>152</v>
      </c>
      <c r="D902" s="11">
        <v>23</v>
      </c>
      <c r="E902" s="12" t="str">
        <f>$E$2</f>
        <v>PAKISTAN TOBACCO BOARD                                          BUDGET ESTIMATES,  2024-25</v>
      </c>
      <c r="F902" s="13"/>
    </row>
    <row r="903" spans="2:11" ht="12.75" customHeight="1" x14ac:dyDescent="0.2">
      <c r="B903" s="136"/>
      <c r="C903" s="143"/>
      <c r="D903" s="17"/>
      <c r="E903" s="18"/>
      <c r="F903" s="19"/>
    </row>
    <row r="904" spans="2:11" ht="30.75" thickBot="1" x14ac:dyDescent="0.25">
      <c r="B904" s="137"/>
      <c r="C904" s="144"/>
      <c r="D904" s="22" t="str">
        <f>$D$4</f>
        <v>Budget Estimates                                             2023-24</v>
      </c>
      <c r="E904" s="23" t="str">
        <f>$E$4</f>
        <v>Revised Estimates
 2023-24</v>
      </c>
      <c r="F904" s="24" t="str">
        <f>$F$4</f>
        <v>Proposed Budget 
2024-2025</v>
      </c>
    </row>
    <row r="905" spans="2:11" x14ac:dyDescent="0.25">
      <c r="B905" s="31" t="s">
        <v>6</v>
      </c>
      <c r="C905" s="32" t="s">
        <v>7</v>
      </c>
      <c r="D905" s="33"/>
      <c r="E905" s="33"/>
      <c r="F905" s="34"/>
    </row>
    <row r="906" spans="2:11" x14ac:dyDescent="0.25">
      <c r="B906" s="31" t="s">
        <v>8</v>
      </c>
      <c r="C906" s="32" t="s">
        <v>9</v>
      </c>
      <c r="D906" s="33"/>
      <c r="E906" s="33"/>
      <c r="F906" s="34"/>
    </row>
    <row r="907" spans="2:11" x14ac:dyDescent="0.25">
      <c r="B907" s="35">
        <v>1</v>
      </c>
      <c r="C907" s="36" t="s">
        <v>10</v>
      </c>
      <c r="D907" s="37">
        <f>[1]Actuals!D909</f>
        <v>3739740</v>
      </c>
      <c r="E907" s="38">
        <f>[1]Actuals!G909</f>
        <v>2032600</v>
      </c>
      <c r="F907" s="39">
        <f>[1]Actuals!J909</f>
        <v>2815680</v>
      </c>
    </row>
    <row r="908" spans="2:11" ht="15.75" thickBot="1" x14ac:dyDescent="0.3">
      <c r="B908" s="35">
        <v>2</v>
      </c>
      <c r="C908" s="43" t="s">
        <v>11</v>
      </c>
      <c r="D908" s="37">
        <f>[1]Actuals!D910</f>
        <v>0</v>
      </c>
      <c r="E908" s="38">
        <f>[1]Actuals!G910</f>
        <v>0</v>
      </c>
      <c r="F908" s="39">
        <f>[1]Actuals!J910</f>
        <v>0</v>
      </c>
    </row>
    <row r="909" spans="2:11" ht="15.75" thickBot="1" x14ac:dyDescent="0.3">
      <c r="B909" s="35" t="s">
        <v>12</v>
      </c>
      <c r="C909" s="44" t="s">
        <v>13</v>
      </c>
      <c r="D909" s="45">
        <f>SUM(D907:D908)</f>
        <v>3739740</v>
      </c>
      <c r="E909" s="45">
        <f>SUM(E907:E908)</f>
        <v>2032600</v>
      </c>
      <c r="F909" s="46">
        <f>SUM(F907:F908)</f>
        <v>2815680</v>
      </c>
      <c r="I909" s="48"/>
      <c r="J909" s="42"/>
    </row>
    <row r="910" spans="2:11" x14ac:dyDescent="0.25">
      <c r="B910" s="31" t="s">
        <v>14</v>
      </c>
      <c r="C910" s="32" t="s">
        <v>15</v>
      </c>
      <c r="D910" s="33"/>
      <c r="E910" s="33"/>
      <c r="F910" s="34"/>
    </row>
    <row r="911" spans="2:11" ht="15.75" thickBot="1" x14ac:dyDescent="0.3">
      <c r="B911" s="35">
        <v>1</v>
      </c>
      <c r="C911" s="36" t="s">
        <v>10</v>
      </c>
      <c r="D911" s="37">
        <f>[1]Actuals!D913</f>
        <v>4250000</v>
      </c>
      <c r="E911" s="38">
        <f>[1]Actuals!G913</f>
        <v>3009087</v>
      </c>
      <c r="F911" s="39">
        <f>[1]Actuals!J913</f>
        <v>3757200</v>
      </c>
      <c r="I911" s="41"/>
    </row>
    <row r="912" spans="2:11" ht="15.75" thickBot="1" x14ac:dyDescent="0.3">
      <c r="B912" s="35"/>
      <c r="C912" s="44" t="s">
        <v>16</v>
      </c>
      <c r="D912" s="45">
        <f>SUM(D911:D911)</f>
        <v>4250000</v>
      </c>
      <c r="E912" s="45">
        <f>SUM(E911:E911)</f>
        <v>3009087</v>
      </c>
      <c r="F912" s="46">
        <f>SUM(F911:F911)</f>
        <v>3757200</v>
      </c>
      <c r="I912" s="48"/>
      <c r="J912" s="42"/>
    </row>
    <row r="913" spans="2:11" x14ac:dyDescent="0.25">
      <c r="B913" s="31" t="s">
        <v>17</v>
      </c>
      <c r="C913" s="32" t="s">
        <v>18</v>
      </c>
      <c r="D913" s="33"/>
      <c r="E913" s="33"/>
      <c r="F913" s="34"/>
    </row>
    <row r="914" spans="2:11" x14ac:dyDescent="0.25">
      <c r="B914" s="35">
        <v>1</v>
      </c>
      <c r="C914" s="36" t="s">
        <v>113</v>
      </c>
      <c r="D914" s="37">
        <f>[1]Actuals!D916</f>
        <v>594048</v>
      </c>
      <c r="E914" s="38">
        <f>[1]Actuals!G916</f>
        <v>309624</v>
      </c>
      <c r="F914" s="39">
        <f>[1]Actuals!J916</f>
        <v>478176</v>
      </c>
    </row>
    <row r="915" spans="2:11" x14ac:dyDescent="0.25">
      <c r="B915" s="35">
        <v>2</v>
      </c>
      <c r="C915" s="36" t="s">
        <v>20</v>
      </c>
      <c r="D915" s="37">
        <f>[1]Actuals!D917</f>
        <v>3678840</v>
      </c>
      <c r="E915" s="38">
        <f>[1]Actuals!G917</f>
        <v>1858824</v>
      </c>
      <c r="F915" s="39">
        <f>[1]Actuals!J917</f>
        <v>3943728</v>
      </c>
    </row>
    <row r="916" spans="2:11" x14ac:dyDescent="0.25">
      <c r="B916" s="35">
        <v>3</v>
      </c>
      <c r="C916" s="36" t="s">
        <v>21</v>
      </c>
      <c r="D916" s="37">
        <f>[1]Actuals!D918</f>
        <v>0</v>
      </c>
      <c r="E916" s="38">
        <f>[1]Actuals!G918</f>
        <v>0</v>
      </c>
      <c r="F916" s="39">
        <f>[1]Actuals!J918</f>
        <v>0</v>
      </c>
      <c r="G916" s="40"/>
      <c r="H916" s="40"/>
      <c r="I916" s="41"/>
      <c r="K916" s="51"/>
    </row>
    <row r="917" spans="2:11" x14ac:dyDescent="0.25">
      <c r="B917" s="35">
        <v>4</v>
      </c>
      <c r="C917" s="36" t="s">
        <v>22</v>
      </c>
      <c r="D917" s="37">
        <f>[1]Actuals!D919</f>
        <v>18000</v>
      </c>
      <c r="E917" s="38">
        <f>[1]Actuals!G919</f>
        <v>18000</v>
      </c>
      <c r="F917" s="39">
        <f>[1]Actuals!J919</f>
        <v>23652</v>
      </c>
    </row>
    <row r="918" spans="2:11" x14ac:dyDescent="0.25">
      <c r="B918" s="35">
        <v>5</v>
      </c>
      <c r="C918" s="36" t="s">
        <v>23</v>
      </c>
      <c r="D918" s="37">
        <f>[1]Actuals!D920</f>
        <v>1331623.3333333333</v>
      </c>
      <c r="E918" s="38">
        <f>[1]Actuals!G920</f>
        <v>419690</v>
      </c>
      <c r="F918" s="39">
        <f>[1]Actuals!J920</f>
        <v>1095480</v>
      </c>
    </row>
    <row r="919" spans="2:11" x14ac:dyDescent="0.25">
      <c r="B919" s="35">
        <v>6</v>
      </c>
      <c r="C919" s="36" t="s">
        <v>24</v>
      </c>
      <c r="D919" s="37">
        <f>[1]Actuals!D921</f>
        <v>416820</v>
      </c>
      <c r="E919" s="38">
        <f>[1]Actuals!G921</f>
        <v>224328</v>
      </c>
      <c r="F919" s="39">
        <f>[1]Actuals!J921</f>
        <v>376656</v>
      </c>
    </row>
    <row r="920" spans="2:11" x14ac:dyDescent="0.25">
      <c r="B920" s="35">
        <v>7</v>
      </c>
      <c r="C920" s="36" t="s">
        <v>25</v>
      </c>
      <c r="D920" s="37">
        <f>[1]Actuals!D922</f>
        <v>0</v>
      </c>
      <c r="E920" s="38">
        <f>[1]Actuals!G922</f>
        <v>0</v>
      </c>
      <c r="F920" s="39">
        <f>[1]Actuals!J922</f>
        <v>0</v>
      </c>
    </row>
    <row r="921" spans="2:11" x14ac:dyDescent="0.25">
      <c r="B921" s="35">
        <v>8</v>
      </c>
      <c r="C921" s="36" t="s">
        <v>26</v>
      </c>
      <c r="D921" s="37">
        <f>[1]Actuals!D923</f>
        <v>0</v>
      </c>
      <c r="E921" s="38">
        <f>[1]Actuals!G923</f>
        <v>0</v>
      </c>
      <c r="F921" s="39">
        <f>[1]Actuals!J923</f>
        <v>0</v>
      </c>
    </row>
    <row r="922" spans="2:11" x14ac:dyDescent="0.25">
      <c r="B922" s="35">
        <v>9</v>
      </c>
      <c r="C922" s="36" t="s">
        <v>27</v>
      </c>
      <c r="D922" s="37">
        <f>[1]Actuals!D924</f>
        <v>0</v>
      </c>
      <c r="E922" s="38">
        <f>[1]Actuals!G924</f>
        <v>0</v>
      </c>
      <c r="F922" s="39">
        <f>[1]Actuals!J924</f>
        <v>0</v>
      </c>
    </row>
    <row r="923" spans="2:11" x14ac:dyDescent="0.25">
      <c r="B923" s="35">
        <v>10</v>
      </c>
      <c r="C923" s="36" t="s">
        <v>28</v>
      </c>
      <c r="D923" s="37">
        <f>[1]Actuals!D925</f>
        <v>0</v>
      </c>
      <c r="E923" s="38">
        <f>[1]Actuals!G925</f>
        <v>0</v>
      </c>
      <c r="F923" s="39">
        <f>[1]Actuals!J925</f>
        <v>0</v>
      </c>
    </row>
    <row r="924" spans="2:11" x14ac:dyDescent="0.25">
      <c r="B924" s="35">
        <v>11</v>
      </c>
      <c r="C924" s="36" t="s">
        <v>29</v>
      </c>
      <c r="D924" s="37">
        <f>[1]Actuals!D926</f>
        <v>0</v>
      </c>
      <c r="E924" s="38">
        <f>[1]Actuals!G926</f>
        <v>0</v>
      </c>
      <c r="F924" s="39">
        <f>[1]Actuals!J926</f>
        <v>0</v>
      </c>
    </row>
    <row r="925" spans="2:11" x14ac:dyDescent="0.25">
      <c r="B925" s="35">
        <v>12</v>
      </c>
      <c r="C925" s="36" t="s">
        <v>30</v>
      </c>
      <c r="D925" s="37">
        <f>[1]Actuals!D927</f>
        <v>0</v>
      </c>
      <c r="E925" s="38">
        <f>[1]Actuals!G927</f>
        <v>335820</v>
      </c>
      <c r="F925" s="39">
        <f>[1]Actuals!J927</f>
        <v>0</v>
      </c>
    </row>
    <row r="926" spans="2:11" x14ac:dyDescent="0.25">
      <c r="B926" s="35">
        <v>13</v>
      </c>
      <c r="C926" s="36" t="s">
        <v>31</v>
      </c>
      <c r="D926" s="37">
        <f>[1]Actuals!D928</f>
        <v>0</v>
      </c>
      <c r="E926" s="38">
        <f>[1]Actuals!G928</f>
        <v>0</v>
      </c>
      <c r="F926" s="39">
        <f>[1]Actuals!J928</f>
        <v>0</v>
      </c>
    </row>
    <row r="927" spans="2:11" x14ac:dyDescent="0.25">
      <c r="B927" s="35">
        <v>14</v>
      </c>
      <c r="C927" s="36" t="s">
        <v>100</v>
      </c>
      <c r="D927" s="37">
        <f>[1]Actuals!D929</f>
        <v>0</v>
      </c>
      <c r="E927" s="38">
        <f>[1]Actuals!G929</f>
        <v>0</v>
      </c>
      <c r="F927" s="39">
        <f>[1]Actuals!J929</f>
        <v>0</v>
      </c>
    </row>
    <row r="928" spans="2:11" x14ac:dyDescent="0.25">
      <c r="B928" s="35">
        <v>15</v>
      </c>
      <c r="C928" s="36" t="s">
        <v>101</v>
      </c>
      <c r="D928" s="37">
        <f>[1]Actuals!D930</f>
        <v>0</v>
      </c>
      <c r="E928" s="38">
        <f>[1]Actuals!G930</f>
        <v>0</v>
      </c>
      <c r="F928" s="39">
        <f>[1]Actuals!J930</f>
        <v>0</v>
      </c>
    </row>
    <row r="929" spans="2:12" x14ac:dyDescent="0.25">
      <c r="B929" s="35">
        <v>16</v>
      </c>
      <c r="C929" s="36" t="s">
        <v>34</v>
      </c>
      <c r="D929" s="37">
        <f>[1]Actuals!D931</f>
        <v>1227804</v>
      </c>
      <c r="E929" s="38">
        <f>[1]Actuals!G931</f>
        <v>675375</v>
      </c>
      <c r="F929" s="39">
        <f>[1]Actuals!J931</f>
        <v>1228572</v>
      </c>
      <c r="G929" s="40"/>
      <c r="H929" s="40"/>
      <c r="I929" s="41"/>
    </row>
    <row r="930" spans="2:12" x14ac:dyDescent="0.25">
      <c r="B930" s="35">
        <v>17</v>
      </c>
      <c r="C930" s="36" t="s">
        <v>35</v>
      </c>
      <c r="D930" s="37">
        <f>[1]Actuals!D932</f>
        <v>754104</v>
      </c>
      <c r="E930" s="38">
        <f>[1]Actuals!G932</f>
        <v>754513</v>
      </c>
      <c r="F930" s="39">
        <f>[1]Actuals!J932</f>
        <v>749700</v>
      </c>
      <c r="G930" s="40"/>
      <c r="H930" s="40"/>
      <c r="I930" s="41"/>
    </row>
    <row r="931" spans="2:12" x14ac:dyDescent="0.25">
      <c r="B931" s="35">
        <v>18</v>
      </c>
      <c r="C931" s="36" t="s">
        <v>36</v>
      </c>
      <c r="D931" s="37">
        <f>[1]Actuals!D933</f>
        <v>754104</v>
      </c>
      <c r="E931" s="38">
        <f>[1]Actuals!G933</f>
        <v>534857</v>
      </c>
      <c r="F931" s="39">
        <f>[1]Actuals!J933</f>
        <v>749700</v>
      </c>
      <c r="G931" s="40"/>
      <c r="H931" s="40"/>
      <c r="I931" s="41"/>
    </row>
    <row r="932" spans="2:12" x14ac:dyDescent="0.25">
      <c r="B932" s="35">
        <v>19</v>
      </c>
      <c r="C932" s="36" t="s">
        <v>37</v>
      </c>
      <c r="D932" s="37">
        <f>[1]Actuals!D934</f>
        <v>2609422</v>
      </c>
      <c r="E932" s="38">
        <f>[1]Actuals!G934</f>
        <v>1334041</v>
      </c>
      <c r="F932" s="39">
        <f>[1]Actuals!J934</f>
        <v>2244441</v>
      </c>
      <c r="G932" s="40"/>
      <c r="H932" s="40"/>
      <c r="I932" s="41"/>
    </row>
    <row r="933" spans="2:12" x14ac:dyDescent="0.25">
      <c r="B933" s="35">
        <v>20</v>
      </c>
      <c r="C933" s="36" t="s">
        <v>38</v>
      </c>
      <c r="D933" s="37">
        <f>[1]Actuals!D935</f>
        <v>0</v>
      </c>
      <c r="E933" s="38">
        <f>[1]Actuals!G935</f>
        <v>0</v>
      </c>
      <c r="F933" s="39">
        <f>[1]Actuals!J935</f>
        <v>1502436</v>
      </c>
      <c r="G933" s="40"/>
      <c r="H933" s="40"/>
      <c r="I933" s="41"/>
    </row>
    <row r="934" spans="2:12" ht="15.75" thickBot="1" x14ac:dyDescent="0.3">
      <c r="B934" s="35">
        <v>21</v>
      </c>
      <c r="C934" s="53" t="s">
        <v>39</v>
      </c>
      <c r="D934" s="37">
        <f>[1]Actuals!D936</f>
        <v>0</v>
      </c>
      <c r="E934" s="38">
        <f>[1]Actuals!G936</f>
        <v>0</v>
      </c>
      <c r="F934" s="39">
        <f>[1]Actuals!J936</f>
        <v>0</v>
      </c>
    </row>
    <row r="935" spans="2:12" ht="15.75" thickBot="1" x14ac:dyDescent="0.3">
      <c r="B935" s="35"/>
      <c r="C935" s="44" t="s">
        <v>16</v>
      </c>
      <c r="D935" s="45">
        <f>SUM(D914:D934)</f>
        <v>11384765.333333332</v>
      </c>
      <c r="E935" s="45">
        <f>SUM(E914:E934)</f>
        <v>6465072</v>
      </c>
      <c r="F935" s="46">
        <f>SUM(F914:F934)</f>
        <v>12392541</v>
      </c>
      <c r="I935" s="48"/>
      <c r="J935" s="42"/>
    </row>
    <row r="936" spans="2:12" ht="15.75" thickBot="1" x14ac:dyDescent="0.3">
      <c r="B936" s="35"/>
      <c r="C936" s="44" t="s">
        <v>40</v>
      </c>
      <c r="D936" s="45">
        <f>D935+D912+D909</f>
        <v>19374505.333333332</v>
      </c>
      <c r="E936" s="45">
        <f>E935+E912+E909</f>
        <v>11506759</v>
      </c>
      <c r="F936" s="46">
        <f>F935+F912+F909</f>
        <v>18965421</v>
      </c>
      <c r="I936" s="48"/>
      <c r="J936" s="42"/>
    </row>
    <row r="937" spans="2:12" ht="15" customHeight="1" x14ac:dyDescent="0.25">
      <c r="B937" s="31" t="s">
        <v>41</v>
      </c>
      <c r="C937" s="55" t="s">
        <v>42</v>
      </c>
      <c r="D937" s="56"/>
      <c r="E937" s="56"/>
      <c r="F937" s="57"/>
      <c r="G937" s="47"/>
      <c r="H937" s="47"/>
      <c r="I937" s="48"/>
      <c r="J937" s="42"/>
    </row>
    <row r="938" spans="2:12" x14ac:dyDescent="0.25">
      <c r="B938" s="35">
        <v>1</v>
      </c>
      <c r="C938" s="58" t="s">
        <v>43</v>
      </c>
      <c r="D938" s="59">
        <f>[1]Actuals!D940</f>
        <v>57000</v>
      </c>
      <c r="E938" s="59">
        <f>[1]Actuals!G940</f>
        <v>57000</v>
      </c>
      <c r="F938" s="60">
        <f>[1]Actuals!J940</f>
        <v>57000</v>
      </c>
      <c r="G938" s="47"/>
      <c r="H938" s="47"/>
      <c r="I938" s="48"/>
      <c r="J938" s="42"/>
    </row>
    <row r="939" spans="2:12" x14ac:dyDescent="0.25">
      <c r="B939" s="35">
        <v>2</v>
      </c>
      <c r="C939" s="36" t="s">
        <v>44</v>
      </c>
      <c r="D939" s="38">
        <f>[1]Actuals!D941</f>
        <v>50000</v>
      </c>
      <c r="E939" s="38">
        <f>[1]Actuals!G941</f>
        <v>100000</v>
      </c>
      <c r="F939" s="61">
        <f>[1]Actuals!J941</f>
        <v>150000</v>
      </c>
      <c r="G939" s="47"/>
      <c r="H939" s="47"/>
      <c r="I939" s="48"/>
      <c r="J939" s="42"/>
    </row>
    <row r="940" spans="2:12" x14ac:dyDescent="0.25">
      <c r="B940" s="35">
        <v>3</v>
      </c>
      <c r="C940" s="36" t="s">
        <v>45</v>
      </c>
      <c r="D940" s="38">
        <f>[1]Actuals!D942</f>
        <v>0</v>
      </c>
      <c r="E940" s="38">
        <f>[1]Actuals!G942</f>
        <v>0</v>
      </c>
      <c r="F940" s="61">
        <f>[1]Actuals!J942</f>
        <v>0</v>
      </c>
      <c r="G940" s="47"/>
      <c r="H940" s="47"/>
      <c r="I940" s="48"/>
      <c r="J940" s="42"/>
    </row>
    <row r="941" spans="2:12" x14ac:dyDescent="0.25">
      <c r="B941" s="35">
        <v>4</v>
      </c>
      <c r="C941" s="36" t="s">
        <v>46</v>
      </c>
      <c r="D941" s="38">
        <f>[1]Actuals!D943</f>
        <v>130000</v>
      </c>
      <c r="E941" s="38">
        <f>[1]Actuals!G943</f>
        <v>159650</v>
      </c>
      <c r="F941" s="61">
        <f>[1]Actuals!J943</f>
        <v>1700000</v>
      </c>
      <c r="G941" s="47"/>
      <c r="H941" s="47"/>
      <c r="I941" s="48"/>
      <c r="J941" s="42"/>
    </row>
    <row r="942" spans="2:12" x14ac:dyDescent="0.25">
      <c r="B942" s="35">
        <v>5</v>
      </c>
      <c r="C942" s="36" t="s">
        <v>47</v>
      </c>
      <c r="D942" s="38">
        <f>[1]Actuals!D944</f>
        <v>0</v>
      </c>
      <c r="E942" s="38">
        <f>[1]Actuals!G944</f>
        <v>0</v>
      </c>
      <c r="F942" s="61">
        <f>[1]Actuals!J944</f>
        <v>0</v>
      </c>
      <c r="G942" s="118"/>
      <c r="H942" s="118"/>
      <c r="J942" s="42"/>
    </row>
    <row r="943" spans="2:12" x14ac:dyDescent="0.25">
      <c r="B943" s="35">
        <v>6</v>
      </c>
      <c r="C943" s="43" t="s">
        <v>48</v>
      </c>
      <c r="D943" s="38">
        <f>[1]Actuals!D945</f>
        <v>240000</v>
      </c>
      <c r="E943" s="38">
        <f>[1]Actuals!G945</f>
        <v>240000</v>
      </c>
      <c r="F943" s="61">
        <f>[1]Actuals!J945</f>
        <v>240000</v>
      </c>
      <c r="G943" s="47"/>
      <c r="H943" s="47"/>
      <c r="I943" s="48"/>
      <c r="J943" s="42"/>
    </row>
    <row r="944" spans="2:12" ht="15.75" thickBot="1" x14ac:dyDescent="0.3">
      <c r="B944" s="35">
        <v>7</v>
      </c>
      <c r="C944" s="53" t="s">
        <v>49</v>
      </c>
      <c r="D944" s="59">
        <f>[1]Actuals!D946</f>
        <v>0</v>
      </c>
      <c r="E944" s="59">
        <f>[1]Actuals!G946</f>
        <v>0</v>
      </c>
      <c r="F944" s="60">
        <f>[1]Actuals!J946</f>
        <v>0</v>
      </c>
      <c r="G944" s="119"/>
      <c r="H944" s="120"/>
      <c r="I944" s="50"/>
      <c r="J944" s="84"/>
      <c r="L944" s="8"/>
    </row>
    <row r="945" spans="2:10" ht="15.75" thickBot="1" x14ac:dyDescent="0.3">
      <c r="B945" s="35"/>
      <c r="C945" s="44" t="s">
        <v>16</v>
      </c>
      <c r="D945" s="45">
        <f>SUM(D938:D944)</f>
        <v>477000</v>
      </c>
      <c r="E945" s="45">
        <f>SUM(E938:E944)</f>
        <v>556650</v>
      </c>
      <c r="F945" s="46">
        <f>SUM(F938:F944)</f>
        <v>2147000</v>
      </c>
      <c r="G945" s="47"/>
      <c r="H945" s="47"/>
      <c r="I945" s="48"/>
      <c r="J945" s="42"/>
    </row>
    <row r="946" spans="2:10" x14ac:dyDescent="0.25">
      <c r="B946" s="31" t="s">
        <v>50</v>
      </c>
      <c r="C946" s="32" t="s">
        <v>51</v>
      </c>
      <c r="D946" s="33"/>
      <c r="E946" s="33"/>
      <c r="F946" s="34"/>
    </row>
    <row r="947" spans="2:10" x14ac:dyDescent="0.25">
      <c r="B947" s="31" t="s">
        <v>8</v>
      </c>
      <c r="C947" s="78" t="s">
        <v>114</v>
      </c>
      <c r="D947" s="79"/>
      <c r="E947" s="79"/>
      <c r="F947" s="80"/>
    </row>
    <row r="948" spans="2:10" x14ac:dyDescent="0.25">
      <c r="B948" s="122">
        <v>1</v>
      </c>
      <c r="C948" s="36" t="s">
        <v>115</v>
      </c>
      <c r="D948" s="111">
        <f>[1]Actuals!D950</f>
        <v>400000</v>
      </c>
      <c r="E948" s="38">
        <f>[1]Actuals!G950</f>
        <v>440632</v>
      </c>
      <c r="F948" s="112">
        <f>[1]Actuals!J950</f>
        <v>600000</v>
      </c>
    </row>
    <row r="949" spans="2:10" x14ac:dyDescent="0.25">
      <c r="B949" s="122">
        <v>2</v>
      </c>
      <c r="C949" s="36" t="s">
        <v>116</v>
      </c>
      <c r="D949" s="111">
        <f>[1]Actuals!D951</f>
        <v>30000</v>
      </c>
      <c r="E949" s="38">
        <f>[1]Actuals!G951</f>
        <v>23845</v>
      </c>
      <c r="F949" s="112">
        <f>[1]Actuals!J951</f>
        <v>40000</v>
      </c>
    </row>
    <row r="950" spans="2:10" x14ac:dyDescent="0.25">
      <c r="B950" s="122">
        <v>3</v>
      </c>
      <c r="C950" s="36" t="s">
        <v>117</v>
      </c>
      <c r="D950" s="111">
        <f>[1]Actuals!D952</f>
        <v>5000</v>
      </c>
      <c r="E950" s="38">
        <f>[1]Actuals!G952</f>
        <v>0</v>
      </c>
      <c r="F950" s="112">
        <f>[1]Actuals!J952</f>
        <v>50000</v>
      </c>
    </row>
    <row r="951" spans="2:10" x14ac:dyDescent="0.25">
      <c r="B951" s="122">
        <v>4</v>
      </c>
      <c r="C951" s="36" t="s">
        <v>118</v>
      </c>
      <c r="D951" s="111">
        <f>[1]Actuals!D953</f>
        <v>75000</v>
      </c>
      <c r="E951" s="38">
        <f>[1]Actuals!G953</f>
        <v>77466</v>
      </c>
      <c r="F951" s="112">
        <f>[1]Actuals!J953</f>
        <v>100000</v>
      </c>
      <c r="G951" s="76"/>
      <c r="H951" s="76"/>
      <c r="J951" s="52"/>
    </row>
    <row r="952" spans="2:10" x14ac:dyDescent="0.25">
      <c r="B952" s="122">
        <v>5</v>
      </c>
      <c r="C952" s="36" t="s">
        <v>120</v>
      </c>
      <c r="D952" s="111">
        <f>[1]Actuals!D954</f>
        <v>5000</v>
      </c>
      <c r="E952" s="38">
        <f>[1]Actuals!G954</f>
        <v>5000</v>
      </c>
      <c r="F952" s="112">
        <f>[1]Actuals!J954</f>
        <v>5000</v>
      </c>
    </row>
    <row r="953" spans="2:10" x14ac:dyDescent="0.25">
      <c r="B953" s="122">
        <v>6</v>
      </c>
      <c r="C953" s="36" t="s">
        <v>121</v>
      </c>
      <c r="D953" s="111">
        <f>[1]Actuals!D955</f>
        <v>20000</v>
      </c>
      <c r="E953" s="38">
        <f>[1]Actuals!G955</f>
        <v>10000</v>
      </c>
      <c r="F953" s="112">
        <f>[1]Actuals!J955</f>
        <v>20000</v>
      </c>
    </row>
    <row r="954" spans="2:10" x14ac:dyDescent="0.25">
      <c r="B954" s="122">
        <v>7</v>
      </c>
      <c r="C954" s="36" t="s">
        <v>119</v>
      </c>
      <c r="D954" s="111">
        <f>[1]Actuals!D956</f>
        <v>0</v>
      </c>
      <c r="E954" s="38">
        <f>[1]Actuals!G956</f>
        <v>25000</v>
      </c>
      <c r="F954" s="112">
        <f>[1]Actuals!J956</f>
        <v>30000</v>
      </c>
    </row>
    <row r="955" spans="2:10" x14ac:dyDescent="0.25">
      <c r="B955" s="122">
        <v>8</v>
      </c>
      <c r="C955" s="36" t="s">
        <v>123</v>
      </c>
      <c r="D955" s="111">
        <f>[1]Actuals!D957</f>
        <v>700000</v>
      </c>
      <c r="E955" s="38">
        <f>[1]Actuals!G957</f>
        <v>701809</v>
      </c>
      <c r="F955" s="112">
        <f>[1]Actuals!J957</f>
        <v>750000</v>
      </c>
    </row>
    <row r="956" spans="2:10" x14ac:dyDescent="0.25">
      <c r="B956" s="122">
        <v>9</v>
      </c>
      <c r="C956" s="36" t="s">
        <v>124</v>
      </c>
      <c r="D956" s="111">
        <f>[1]Actuals!D958</f>
        <v>20000</v>
      </c>
      <c r="E956" s="38">
        <f>[1]Actuals!G958</f>
        <v>28070</v>
      </c>
      <c r="F956" s="112">
        <f>[1]Actuals!J958</f>
        <v>30000</v>
      </c>
    </row>
    <row r="957" spans="2:10" x14ac:dyDescent="0.25">
      <c r="B957" s="122">
        <v>10</v>
      </c>
      <c r="C957" s="36" t="s">
        <v>125</v>
      </c>
      <c r="D957" s="111">
        <f>[1]Actuals!D959</f>
        <v>10000</v>
      </c>
      <c r="E957" s="38">
        <f>[1]Actuals!G959</f>
        <v>0</v>
      </c>
      <c r="F957" s="112">
        <f>[1]Actuals!J959</f>
        <v>60000</v>
      </c>
    </row>
    <row r="958" spans="2:10" x14ac:dyDescent="0.25">
      <c r="B958" s="122">
        <v>11</v>
      </c>
      <c r="C958" s="43" t="s">
        <v>126</v>
      </c>
      <c r="D958" s="111">
        <f>[1]Actuals!D960</f>
        <v>0</v>
      </c>
      <c r="E958" s="38">
        <f>[1]Actuals!G960</f>
        <v>0</v>
      </c>
      <c r="F958" s="112">
        <f>[1]Actuals!J960</f>
        <v>0</v>
      </c>
    </row>
    <row r="959" spans="2:10" x14ac:dyDescent="0.25">
      <c r="B959" s="122">
        <v>12</v>
      </c>
      <c r="C959" s="36" t="s">
        <v>127</v>
      </c>
      <c r="D959" s="111">
        <f>[1]Actuals!D961</f>
        <v>10000</v>
      </c>
      <c r="E959" s="38">
        <f>[1]Actuals!G961</f>
        <v>0</v>
      </c>
      <c r="F959" s="112">
        <f>[1]Actuals!J961</f>
        <v>10000</v>
      </c>
    </row>
    <row r="960" spans="2:10" ht="15.75" thickBot="1" x14ac:dyDescent="0.3">
      <c r="B960" s="35">
        <v>13</v>
      </c>
      <c r="C960" s="53" t="s">
        <v>122</v>
      </c>
      <c r="D960" s="111">
        <f>[1]Actuals!D962</f>
        <v>50000</v>
      </c>
      <c r="E960" s="38">
        <f>[1]Actuals!G962</f>
        <v>0</v>
      </c>
      <c r="F960" s="112">
        <f>[1]Actuals!J962</f>
        <v>50000</v>
      </c>
    </row>
    <row r="961" spans="2:10" ht="15.75" thickBot="1" x14ac:dyDescent="0.3">
      <c r="B961" s="85"/>
      <c r="C961" s="44" t="s">
        <v>16</v>
      </c>
      <c r="D961" s="45">
        <f>SUM(D948:D960)</f>
        <v>1325000</v>
      </c>
      <c r="E961" s="45">
        <f>SUM(E948:E960)</f>
        <v>1311822</v>
      </c>
      <c r="F961" s="46">
        <f>SUM(F948:F960)</f>
        <v>1745000</v>
      </c>
      <c r="I961" s="48"/>
      <c r="J961" s="42"/>
    </row>
    <row r="962" spans="2:10" x14ac:dyDescent="0.25">
      <c r="B962" s="86"/>
      <c r="C962" s="87"/>
      <c r="D962" s="88"/>
      <c r="E962" s="88"/>
      <c r="F962" s="88"/>
    </row>
    <row r="963" spans="2:10" ht="15.75" thickBot="1" x14ac:dyDescent="0.3">
      <c r="B963" s="86"/>
      <c r="C963" s="87"/>
      <c r="D963" s="88"/>
      <c r="E963" s="88"/>
      <c r="F963" s="88"/>
    </row>
    <row r="964" spans="2:10" ht="14.25" customHeight="1" x14ac:dyDescent="0.2">
      <c r="B964" s="9" t="s">
        <v>0</v>
      </c>
      <c r="C964" s="10" t="s">
        <v>152</v>
      </c>
      <c r="D964" s="11">
        <v>24</v>
      </c>
      <c r="E964" s="12" t="str">
        <f>$E$2</f>
        <v>PAKISTAN TOBACCO BOARD                                          BUDGET ESTIMATES,  2024-25</v>
      </c>
      <c r="F964" s="13"/>
    </row>
    <row r="965" spans="2:10" ht="12.75" customHeight="1" x14ac:dyDescent="0.2">
      <c r="B965" s="136"/>
      <c r="C965" s="143"/>
      <c r="D965" s="17"/>
      <c r="E965" s="18"/>
      <c r="F965" s="19"/>
    </row>
    <row r="966" spans="2:10" ht="30.75" thickBot="1" x14ac:dyDescent="0.25">
      <c r="B966" s="137"/>
      <c r="C966" s="144"/>
      <c r="D966" s="22" t="str">
        <f>$D$4</f>
        <v>Budget Estimates                                             2023-24</v>
      </c>
      <c r="E966" s="23" t="str">
        <f>$E$4</f>
        <v>Revised Estimates
 2023-24</v>
      </c>
      <c r="F966" s="24" t="str">
        <f>$F$4</f>
        <v>Proposed Budget 
2024-2025</v>
      </c>
    </row>
    <row r="967" spans="2:10" x14ac:dyDescent="0.25">
      <c r="B967" s="121" t="s">
        <v>14</v>
      </c>
      <c r="C967" s="32" t="s">
        <v>128</v>
      </c>
      <c r="D967" s="33"/>
      <c r="E967" s="33"/>
      <c r="F967" s="34"/>
    </row>
    <row r="968" spans="2:10" x14ac:dyDescent="0.25">
      <c r="B968" s="121" t="s">
        <v>129</v>
      </c>
      <c r="C968" s="32" t="s">
        <v>130</v>
      </c>
      <c r="D968" s="33"/>
      <c r="E968" s="33"/>
      <c r="F968" s="34"/>
    </row>
    <row r="969" spans="2:10" x14ac:dyDescent="0.25">
      <c r="B969" s="122">
        <v>1</v>
      </c>
      <c r="C969" s="36" t="s">
        <v>131</v>
      </c>
      <c r="D969" s="111">
        <f>[1]Actuals!D966</f>
        <v>250000</v>
      </c>
      <c r="E969" s="38">
        <f>[1]Actuals!G966</f>
        <v>0</v>
      </c>
      <c r="F969" s="112">
        <f>[1]Actuals!J966</f>
        <v>0</v>
      </c>
    </row>
    <row r="970" spans="2:10" x14ac:dyDescent="0.25">
      <c r="B970" s="122">
        <v>2</v>
      </c>
      <c r="C970" s="36" t="s">
        <v>132</v>
      </c>
      <c r="D970" s="111">
        <f>[1]Actuals!D967</f>
        <v>250000</v>
      </c>
      <c r="E970" s="38">
        <f>[1]Actuals!G967</f>
        <v>0</v>
      </c>
      <c r="F970" s="112">
        <f>[1]Actuals!J967</f>
        <v>0</v>
      </c>
    </row>
    <row r="971" spans="2:10" ht="15" customHeight="1" x14ac:dyDescent="0.25">
      <c r="B971" s="122"/>
      <c r="C971" s="32" t="s">
        <v>151</v>
      </c>
      <c r="D971" s="33"/>
      <c r="E971" s="33"/>
      <c r="F971" s="34"/>
    </row>
    <row r="972" spans="2:10" x14ac:dyDescent="0.25">
      <c r="B972" s="122"/>
      <c r="C972" s="36" t="s">
        <v>131</v>
      </c>
      <c r="D972" s="111">
        <f>[1]Actuals!D969</f>
        <v>0</v>
      </c>
      <c r="E972" s="38">
        <f>[1]Actuals!G969</f>
        <v>0</v>
      </c>
      <c r="F972" s="112">
        <f>[1]Actuals!J969</f>
        <v>0</v>
      </c>
    </row>
    <row r="973" spans="2:10" x14ac:dyDescent="0.25">
      <c r="B973" s="122"/>
      <c r="C973" s="36" t="s">
        <v>132</v>
      </c>
      <c r="D973" s="111">
        <f>[1]Actuals!D970</f>
        <v>0</v>
      </c>
      <c r="E973" s="38">
        <f>[1]Actuals!G970</f>
        <v>0</v>
      </c>
      <c r="F973" s="112">
        <f>[1]Actuals!J970</f>
        <v>0</v>
      </c>
    </row>
    <row r="974" spans="2:10" x14ac:dyDescent="0.25">
      <c r="B974" s="121" t="s">
        <v>133</v>
      </c>
      <c r="C974" s="32" t="s">
        <v>148</v>
      </c>
      <c r="D974" s="33"/>
      <c r="E974" s="33"/>
      <c r="F974" s="34"/>
    </row>
    <row r="975" spans="2:10" x14ac:dyDescent="0.25">
      <c r="B975" s="122">
        <v>1</v>
      </c>
      <c r="C975" s="36" t="s">
        <v>131</v>
      </c>
      <c r="D975" s="111">
        <f>[1]Actuals!D972</f>
        <v>0</v>
      </c>
      <c r="E975" s="38">
        <f>[1]Actuals!G972</f>
        <v>0</v>
      </c>
      <c r="F975" s="112">
        <f>[1]Actuals!J972</f>
        <v>0</v>
      </c>
    </row>
    <row r="976" spans="2:10" ht="15.75" thickBot="1" x14ac:dyDescent="0.3">
      <c r="B976" s="122">
        <v>2</v>
      </c>
      <c r="C976" s="43" t="s">
        <v>132</v>
      </c>
      <c r="D976" s="111">
        <f>[1]Actuals!D973</f>
        <v>0</v>
      </c>
      <c r="E976" s="38">
        <f>[1]Actuals!G973</f>
        <v>0</v>
      </c>
      <c r="F976" s="112">
        <f>[1]Actuals!J973</f>
        <v>0</v>
      </c>
    </row>
    <row r="977" spans="2:10" ht="15.75" thickBot="1" x14ac:dyDescent="0.3">
      <c r="B977" s="131"/>
      <c r="C977" s="44" t="s">
        <v>146</v>
      </c>
      <c r="D977" s="45">
        <f>SUM(D967:D976)</f>
        <v>500000</v>
      </c>
      <c r="E977" s="45">
        <f>SUM(E967:E976)</f>
        <v>0</v>
      </c>
      <c r="F977" s="46">
        <f>SUM(F967:F976)</f>
        <v>0</v>
      </c>
      <c r="I977" s="48"/>
      <c r="J977" s="42"/>
    </row>
    <row r="978" spans="2:10" ht="15.75" thickTop="1" x14ac:dyDescent="0.25">
      <c r="B978" s="121" t="s">
        <v>17</v>
      </c>
      <c r="C978" s="132" t="s">
        <v>52</v>
      </c>
      <c r="D978" s="133"/>
      <c r="E978" s="133"/>
      <c r="F978" s="134"/>
    </row>
    <row r="979" spans="2:10" ht="15.75" thickBot="1" x14ac:dyDescent="0.3">
      <c r="B979" s="122">
        <v>1</v>
      </c>
      <c r="C979" s="36" t="s">
        <v>53</v>
      </c>
      <c r="D979" s="38">
        <f>[1]Actuals!D981</f>
        <v>0</v>
      </c>
      <c r="E979" s="38">
        <f>[1]Actuals!G981</f>
        <v>0</v>
      </c>
      <c r="F979" s="61">
        <f>[1]Actuals!J981</f>
        <v>0</v>
      </c>
    </row>
    <row r="980" spans="2:10" ht="15.75" thickBot="1" x14ac:dyDescent="0.3">
      <c r="B980" s="131"/>
      <c r="C980" s="44" t="s">
        <v>13</v>
      </c>
      <c r="D980" s="45">
        <f>SUM(D979:D979)</f>
        <v>0</v>
      </c>
      <c r="E980" s="45">
        <f>SUM(E979:E979)</f>
        <v>0</v>
      </c>
      <c r="F980" s="46">
        <f>SUM(F979:F979)</f>
        <v>0</v>
      </c>
      <c r="I980" s="48"/>
      <c r="J980" s="42"/>
    </row>
    <row r="981" spans="2:10" ht="15.75" thickBot="1" x14ac:dyDescent="0.3">
      <c r="B981" s="131"/>
      <c r="C981" s="44" t="s">
        <v>140</v>
      </c>
      <c r="D981" s="45">
        <f>D961+D977+D980</f>
        <v>1825000</v>
      </c>
      <c r="E981" s="45">
        <f>E961+E977+E980</f>
        <v>1311822</v>
      </c>
      <c r="F981" s="46">
        <f>F961+F977+F980</f>
        <v>1745000</v>
      </c>
      <c r="I981" s="48"/>
      <c r="J981" s="42"/>
    </row>
    <row r="982" spans="2:10" x14ac:dyDescent="0.25">
      <c r="B982" s="31" t="s">
        <v>54</v>
      </c>
      <c r="C982" s="32" t="s">
        <v>55</v>
      </c>
      <c r="D982" s="33"/>
      <c r="E982" s="33"/>
      <c r="F982" s="34"/>
    </row>
    <row r="983" spans="2:10" x14ac:dyDescent="0.25">
      <c r="B983" s="31" t="s">
        <v>8</v>
      </c>
      <c r="C983" s="32" t="s">
        <v>56</v>
      </c>
      <c r="D983" s="33"/>
      <c r="E983" s="33"/>
      <c r="F983" s="34"/>
    </row>
    <row r="984" spans="2:10" x14ac:dyDescent="0.25">
      <c r="B984" s="35">
        <v>1</v>
      </c>
      <c r="C984" s="36" t="s">
        <v>57</v>
      </c>
      <c r="D984" s="37">
        <f>[1]Actuals!D986</f>
        <v>50000</v>
      </c>
      <c r="E984" s="38">
        <f>[1]Actuals!G986</f>
        <v>70000</v>
      </c>
      <c r="F984" s="39">
        <f>[1]Actuals!J986</f>
        <v>100000</v>
      </c>
    </row>
    <row r="985" spans="2:10" x14ac:dyDescent="0.25">
      <c r="B985" s="35">
        <v>2</v>
      </c>
      <c r="C985" s="36" t="s">
        <v>58</v>
      </c>
      <c r="D985" s="37">
        <f>[1]Actuals!D987</f>
        <v>25000</v>
      </c>
      <c r="E985" s="38">
        <f>[1]Actuals!G987</f>
        <v>25000</v>
      </c>
      <c r="F985" s="39">
        <f>[1]Actuals!J987</f>
        <v>100000</v>
      </c>
    </row>
    <row r="986" spans="2:10" x14ac:dyDescent="0.25">
      <c r="B986" s="35">
        <v>3</v>
      </c>
      <c r="C986" s="36" t="s">
        <v>90</v>
      </c>
      <c r="D986" s="37">
        <f>[1]Actuals!D988</f>
        <v>50000</v>
      </c>
      <c r="E986" s="38">
        <f>[1]Actuals!G988</f>
        <v>30000</v>
      </c>
      <c r="F986" s="39">
        <f>[1]Actuals!J988</f>
        <v>50000</v>
      </c>
      <c r="J986" s="52"/>
    </row>
    <row r="987" spans="2:10" x14ac:dyDescent="0.25">
      <c r="B987" s="35">
        <v>4</v>
      </c>
      <c r="C987" s="36" t="s">
        <v>60</v>
      </c>
      <c r="D987" s="37">
        <f>[1]Actuals!D989</f>
        <v>50000</v>
      </c>
      <c r="E987" s="38">
        <f>[1]Actuals!G989</f>
        <v>24176</v>
      </c>
      <c r="F987" s="39">
        <f>[1]Actuals!J989</f>
        <v>50000</v>
      </c>
    </row>
    <row r="988" spans="2:10" ht="15.75" thickBot="1" x14ac:dyDescent="0.3">
      <c r="B988" s="35">
        <v>5</v>
      </c>
      <c r="C988" s="43" t="s">
        <v>61</v>
      </c>
      <c r="D988" s="37">
        <f>[1]Actuals!D990</f>
        <v>250000</v>
      </c>
      <c r="E988" s="38">
        <f>[1]Actuals!G990</f>
        <v>0</v>
      </c>
      <c r="F988" s="39">
        <f>[1]Actuals!J990</f>
        <v>250000</v>
      </c>
    </row>
    <row r="989" spans="2:10" ht="15.75" thickBot="1" x14ac:dyDescent="0.3">
      <c r="B989" s="35"/>
      <c r="C989" s="44" t="s">
        <v>16</v>
      </c>
      <c r="D989" s="45">
        <f>SUM(D984:D988)</f>
        <v>425000</v>
      </c>
      <c r="E989" s="45">
        <f>SUM(E984:E988)</f>
        <v>149176</v>
      </c>
      <c r="F989" s="46">
        <f>SUM(F984:F988)</f>
        <v>550000</v>
      </c>
      <c r="I989" s="48"/>
      <c r="J989" s="42"/>
    </row>
    <row r="990" spans="2:10" x14ac:dyDescent="0.25">
      <c r="B990" s="31" t="s">
        <v>14</v>
      </c>
      <c r="C990" s="32" t="s">
        <v>64</v>
      </c>
      <c r="D990" s="33"/>
      <c r="E990" s="33"/>
      <c r="F990" s="34"/>
    </row>
    <row r="991" spans="2:10" x14ac:dyDescent="0.25">
      <c r="B991" s="35">
        <v>1</v>
      </c>
      <c r="C991" s="36" t="s">
        <v>65</v>
      </c>
      <c r="D991" s="111">
        <f>[1]Actuals!D993</f>
        <v>50000</v>
      </c>
      <c r="E991" s="38">
        <f>[1]Actuals!G993</f>
        <v>20000</v>
      </c>
      <c r="F991" s="112">
        <f>[1]Actuals!J993</f>
        <v>50000</v>
      </c>
      <c r="I991" s="48"/>
      <c r="J991" s="42"/>
    </row>
    <row r="992" spans="2:10" ht="15.75" thickBot="1" x14ac:dyDescent="0.3">
      <c r="B992" s="35">
        <v>2</v>
      </c>
      <c r="C992" s="43" t="s">
        <v>66</v>
      </c>
      <c r="D992" s="111">
        <f>[1]Actuals!D994</f>
        <v>200000</v>
      </c>
      <c r="E992" s="38">
        <f>[1]Actuals!G994</f>
        <v>150000</v>
      </c>
      <c r="F992" s="112">
        <f>[1]Actuals!J994</f>
        <v>200000</v>
      </c>
      <c r="I992" s="48"/>
      <c r="J992" s="42"/>
    </row>
    <row r="993" spans="2:10" ht="15.75" thickBot="1" x14ac:dyDescent="0.3">
      <c r="B993" s="35"/>
      <c r="C993" s="44" t="s">
        <v>62</v>
      </c>
      <c r="D993" s="45">
        <f>SUM(D991:D992)</f>
        <v>250000</v>
      </c>
      <c r="E993" s="45">
        <f>SUM(E991:E992)</f>
        <v>170000</v>
      </c>
      <c r="F993" s="46">
        <f>SUM(F991:F992)</f>
        <v>250000</v>
      </c>
      <c r="I993" s="48"/>
      <c r="J993" s="42"/>
    </row>
    <row r="994" spans="2:10" x14ac:dyDescent="0.25">
      <c r="B994" s="31" t="s">
        <v>17</v>
      </c>
      <c r="C994" s="32" t="s">
        <v>67</v>
      </c>
      <c r="D994" s="33"/>
      <c r="E994" s="33"/>
      <c r="F994" s="34"/>
    </row>
    <row r="995" spans="2:10" x14ac:dyDescent="0.25">
      <c r="B995" s="35">
        <v>1</v>
      </c>
      <c r="C995" s="36" t="s">
        <v>68</v>
      </c>
      <c r="D995" s="111">
        <f>[1]Actuals!D997</f>
        <v>10000</v>
      </c>
      <c r="E995" s="38">
        <f>[1]Actuals!G997</f>
        <v>9120</v>
      </c>
      <c r="F995" s="112">
        <f>[1]Actuals!J997</f>
        <v>10000</v>
      </c>
    </row>
    <row r="996" spans="2:10" ht="15.75" thickBot="1" x14ac:dyDescent="0.3">
      <c r="B996" s="35">
        <v>2</v>
      </c>
      <c r="C996" s="43" t="s">
        <v>69</v>
      </c>
      <c r="D996" s="111">
        <f>[1]Actuals!D998</f>
        <v>60000</v>
      </c>
      <c r="E996" s="38">
        <f>[1]Actuals!G998</f>
        <v>53560</v>
      </c>
      <c r="F996" s="112">
        <f>[1]Actuals!J998</f>
        <v>100000</v>
      </c>
    </row>
    <row r="997" spans="2:10" ht="15.75" thickBot="1" x14ac:dyDescent="0.3">
      <c r="B997" s="31"/>
      <c r="C997" s="44" t="s">
        <v>70</v>
      </c>
      <c r="D997" s="45">
        <f>SUM(D995:D996)</f>
        <v>70000</v>
      </c>
      <c r="E997" s="45">
        <f>SUM(E995:E996)</f>
        <v>62680</v>
      </c>
      <c r="F997" s="46">
        <f>SUM(F995:F996)</f>
        <v>110000</v>
      </c>
      <c r="I997" s="48"/>
      <c r="J997" s="42"/>
    </row>
    <row r="998" spans="2:10" x14ac:dyDescent="0.25">
      <c r="B998" s="31" t="s">
        <v>71</v>
      </c>
      <c r="C998" s="26" t="s">
        <v>72</v>
      </c>
      <c r="D998" s="27"/>
      <c r="E998" s="27"/>
      <c r="F998" s="28"/>
    </row>
    <row r="999" spans="2:10" x14ac:dyDescent="0.25">
      <c r="B999" s="35">
        <v>1</v>
      </c>
      <c r="C999" s="36" t="s">
        <v>73</v>
      </c>
      <c r="D999" s="111">
        <f>[1]Actuals!D1001</f>
        <v>400000</v>
      </c>
      <c r="E999" s="38">
        <f>[1]Actuals!G1001</f>
        <v>327803</v>
      </c>
      <c r="F999" s="112">
        <f>[1]Actuals!J1001</f>
        <v>375000</v>
      </c>
    </row>
    <row r="1000" spans="2:10" x14ac:dyDescent="0.25">
      <c r="B1000" s="35">
        <f>B999+1</f>
        <v>2</v>
      </c>
      <c r="C1000" s="36" t="s">
        <v>74</v>
      </c>
      <c r="D1000" s="111">
        <f>[1]Actuals!D1002</f>
        <v>15000</v>
      </c>
      <c r="E1000" s="38">
        <f>[1]Actuals!G1002</f>
        <v>0</v>
      </c>
      <c r="F1000" s="112">
        <f>[1]Actuals!J1002</f>
        <v>15000</v>
      </c>
    </row>
    <row r="1001" spans="2:10" x14ac:dyDescent="0.25">
      <c r="B1001" s="35">
        <f t="shared" ref="B1001:B1011" si="14">B1000+1</f>
        <v>3</v>
      </c>
      <c r="C1001" s="36" t="s">
        <v>75</v>
      </c>
      <c r="D1001" s="111">
        <f>[1]Actuals!D1003</f>
        <v>0</v>
      </c>
      <c r="E1001" s="38">
        <f>[1]Actuals!G1003</f>
        <v>0</v>
      </c>
      <c r="F1001" s="112">
        <f>[1]Actuals!J1003</f>
        <v>0</v>
      </c>
    </row>
    <row r="1002" spans="2:10" x14ac:dyDescent="0.25">
      <c r="B1002" s="35">
        <f t="shared" si="14"/>
        <v>4</v>
      </c>
      <c r="C1002" s="36" t="s">
        <v>76</v>
      </c>
      <c r="D1002" s="111">
        <f>[1]Actuals!D1004</f>
        <v>8000</v>
      </c>
      <c r="E1002" s="38">
        <f>[1]Actuals!G1004</f>
        <v>0</v>
      </c>
      <c r="F1002" s="112">
        <f>[1]Actuals!J1004</f>
        <v>8000</v>
      </c>
    </row>
    <row r="1003" spans="2:10" x14ac:dyDescent="0.25">
      <c r="B1003" s="35">
        <f t="shared" si="14"/>
        <v>5</v>
      </c>
      <c r="C1003" s="36" t="s">
        <v>77</v>
      </c>
      <c r="D1003" s="111">
        <f>[1]Actuals!D1005</f>
        <v>15000</v>
      </c>
      <c r="E1003" s="38">
        <f>[1]Actuals!G1005</f>
        <v>15000</v>
      </c>
      <c r="F1003" s="112">
        <f>[1]Actuals!J1005</f>
        <v>15000</v>
      </c>
    </row>
    <row r="1004" spans="2:10" x14ac:dyDescent="0.25">
      <c r="B1004" s="35">
        <f t="shared" si="14"/>
        <v>6</v>
      </c>
      <c r="C1004" s="36" t="s">
        <v>78</v>
      </c>
      <c r="D1004" s="111">
        <f>[1]Actuals!D1006</f>
        <v>20000</v>
      </c>
      <c r="E1004" s="38">
        <f>[1]Actuals!G1006</f>
        <v>4670</v>
      </c>
      <c r="F1004" s="112">
        <f>[1]Actuals!J1006</f>
        <v>10000</v>
      </c>
    </row>
    <row r="1005" spans="2:10" x14ac:dyDescent="0.25">
      <c r="B1005" s="35">
        <v>7</v>
      </c>
      <c r="C1005" s="95" t="s">
        <v>79</v>
      </c>
      <c r="D1005" s="111">
        <f>[1]Actuals!D1007</f>
        <v>10000</v>
      </c>
      <c r="E1005" s="38">
        <f>[1]Actuals!G1007</f>
        <v>0</v>
      </c>
      <c r="F1005" s="112">
        <f>[1]Actuals!J1007</f>
        <v>10000</v>
      </c>
    </row>
    <row r="1006" spans="2:10" x14ac:dyDescent="0.25">
      <c r="B1006" s="35">
        <v>8</v>
      </c>
      <c r="C1006" s="36" t="s">
        <v>80</v>
      </c>
      <c r="D1006" s="111">
        <f>[1]Actuals!D1008</f>
        <v>0</v>
      </c>
      <c r="E1006" s="38">
        <f>[1]Actuals!G1008</f>
        <v>0</v>
      </c>
      <c r="F1006" s="112">
        <f>[1]Actuals!J1008</f>
        <v>20000</v>
      </c>
    </row>
    <row r="1007" spans="2:10" x14ac:dyDescent="0.25">
      <c r="B1007" s="35">
        <f>B1006+1</f>
        <v>9</v>
      </c>
      <c r="C1007" s="36" t="s">
        <v>81</v>
      </c>
      <c r="D1007" s="111">
        <f>[1]Actuals!D1009</f>
        <v>40000</v>
      </c>
      <c r="E1007" s="38">
        <f>[1]Actuals!G1009</f>
        <v>0</v>
      </c>
      <c r="F1007" s="112">
        <f>[1]Actuals!J1009</f>
        <v>100000</v>
      </c>
    </row>
    <row r="1008" spans="2:10" s="8" customFormat="1" x14ac:dyDescent="0.25">
      <c r="B1008" s="35">
        <f t="shared" si="14"/>
        <v>10</v>
      </c>
      <c r="C1008" s="36" t="s">
        <v>82</v>
      </c>
      <c r="D1008" s="111">
        <f>[1]Actuals!D1010</f>
        <v>0</v>
      </c>
      <c r="E1008" s="38">
        <f>[1]Actuals!G1010</f>
        <v>0</v>
      </c>
      <c r="F1008" s="112">
        <f>[1]Actuals!J1010</f>
        <v>0</v>
      </c>
      <c r="G1008" s="142"/>
      <c r="H1008" s="142"/>
      <c r="I1008" s="30"/>
      <c r="J1008" s="1"/>
    </row>
    <row r="1009" spans="2:10" x14ac:dyDescent="0.25">
      <c r="B1009" s="35">
        <f t="shared" si="14"/>
        <v>11</v>
      </c>
      <c r="C1009" s="36" t="s">
        <v>83</v>
      </c>
      <c r="D1009" s="111">
        <f>[1]Actuals!D1011</f>
        <v>0</v>
      </c>
      <c r="E1009" s="38">
        <f>[1]Actuals!G1011</f>
        <v>0</v>
      </c>
      <c r="F1009" s="112">
        <f>[1]Actuals!J1011</f>
        <v>0</v>
      </c>
    </row>
    <row r="1010" spans="2:10" x14ac:dyDescent="0.25">
      <c r="B1010" s="35">
        <f t="shared" si="14"/>
        <v>12</v>
      </c>
      <c r="C1010" s="36" t="s">
        <v>84</v>
      </c>
      <c r="D1010" s="111">
        <f>[1]Actuals!D1012</f>
        <v>0</v>
      </c>
      <c r="E1010" s="38">
        <f>[1]Actuals!G1012</f>
        <v>0</v>
      </c>
      <c r="F1010" s="112">
        <f>[1]Actuals!J1012</f>
        <v>0</v>
      </c>
    </row>
    <row r="1011" spans="2:10" x14ac:dyDescent="0.25">
      <c r="B1011" s="35">
        <f t="shared" si="14"/>
        <v>13</v>
      </c>
      <c r="C1011" s="36" t="s">
        <v>85</v>
      </c>
      <c r="D1011" s="111">
        <f>[1]Actuals!D1013</f>
        <v>0</v>
      </c>
      <c r="E1011" s="38">
        <f>[1]Actuals!G1013</f>
        <v>0</v>
      </c>
      <c r="F1011" s="112">
        <f>[1]Actuals!J1013</f>
        <v>0</v>
      </c>
    </row>
    <row r="1012" spans="2:10" ht="15.75" thickBot="1" x14ac:dyDescent="0.3">
      <c r="B1012" s="35">
        <v>14</v>
      </c>
      <c r="C1012" s="53" t="s">
        <v>86</v>
      </c>
      <c r="D1012" s="116">
        <f>[1]Actuals!D1015</f>
        <v>100000</v>
      </c>
      <c r="E1012" s="97">
        <f>[1]Actuals!G1015</f>
        <v>58558</v>
      </c>
      <c r="F1012" s="117">
        <f>[1]Actuals!J1015</f>
        <v>100000</v>
      </c>
    </row>
    <row r="1013" spans="2:10" ht="15.75" thickBot="1" x14ac:dyDescent="0.3">
      <c r="B1013" s="31"/>
      <c r="C1013" s="44" t="s">
        <v>70</v>
      </c>
      <c r="D1013" s="45">
        <f>SUM(D999:D1012)</f>
        <v>608000</v>
      </c>
      <c r="E1013" s="45">
        <f>SUM(E999:E1012)</f>
        <v>406031</v>
      </c>
      <c r="F1013" s="46">
        <f>SUM(F999:F1012)</f>
        <v>653000</v>
      </c>
      <c r="I1013" s="48"/>
      <c r="J1013" s="42"/>
    </row>
    <row r="1014" spans="2:10" ht="15.75" thickBot="1" x14ac:dyDescent="0.3">
      <c r="B1014" s="35"/>
      <c r="C1014" s="44" t="s">
        <v>87</v>
      </c>
      <c r="D1014" s="45">
        <f>D1013+D997+D993+D989</f>
        <v>1353000</v>
      </c>
      <c r="E1014" s="45">
        <f>E1013+E997+E993+E989</f>
        <v>787887</v>
      </c>
      <c r="F1014" s="46">
        <f>F1013+F997+F993+F989</f>
        <v>1563000</v>
      </c>
      <c r="I1014" s="48"/>
      <c r="J1014" s="42"/>
    </row>
    <row r="1015" spans="2:10" x14ac:dyDescent="0.25">
      <c r="B1015" s="31" t="s">
        <v>88</v>
      </c>
      <c r="C1015" s="32" t="s">
        <v>89</v>
      </c>
      <c r="D1015" s="33"/>
      <c r="E1015" s="33"/>
      <c r="F1015" s="34"/>
    </row>
    <row r="1016" spans="2:10" x14ac:dyDescent="0.25">
      <c r="B1016" s="35">
        <v>1</v>
      </c>
      <c r="C1016" s="36" t="s">
        <v>57</v>
      </c>
      <c r="D1016" s="111">
        <f>[1]Actuals!D1019</f>
        <v>0</v>
      </c>
      <c r="E1016" s="38">
        <f>[1]Actuals!G1019</f>
        <v>0</v>
      </c>
      <c r="F1016" s="112">
        <f>[1]Actuals!J1019</f>
        <v>10000000</v>
      </c>
      <c r="G1016" s="64"/>
      <c r="H1016" s="64"/>
      <c r="I1016" s="150"/>
      <c r="J1016" s="52"/>
    </row>
    <row r="1017" spans="2:10" x14ac:dyDescent="0.25">
      <c r="B1017" s="35">
        <v>2</v>
      </c>
      <c r="C1017" s="36" t="s">
        <v>58</v>
      </c>
      <c r="D1017" s="111">
        <f>[1]Actuals!D1020</f>
        <v>100000</v>
      </c>
      <c r="E1017" s="38">
        <f>[1]Actuals!G1020</f>
        <v>0</v>
      </c>
      <c r="F1017" s="112">
        <f>[1]Actuals!J1020</f>
        <v>100000</v>
      </c>
      <c r="J1017" s="52"/>
    </row>
    <row r="1018" spans="2:10" x14ac:dyDescent="0.25">
      <c r="B1018" s="35">
        <v>3</v>
      </c>
      <c r="C1018" s="36" t="s">
        <v>90</v>
      </c>
      <c r="D1018" s="111">
        <f>[1]Actuals!D1021</f>
        <v>100000</v>
      </c>
      <c r="E1018" s="38">
        <f>[1]Actuals!G1021</f>
        <v>50000</v>
      </c>
      <c r="F1018" s="112">
        <f>[1]Actuals!J1021</f>
        <v>100000</v>
      </c>
      <c r="G1018" s="64"/>
      <c r="H1018" s="64"/>
      <c r="I1018" s="62"/>
      <c r="J1018" s="52"/>
    </row>
    <row r="1019" spans="2:10" x14ac:dyDescent="0.25">
      <c r="B1019" s="35">
        <v>4</v>
      </c>
      <c r="C1019" s="36" t="s">
        <v>60</v>
      </c>
      <c r="D1019" s="111">
        <f>[1]Actuals!D1022</f>
        <v>100000</v>
      </c>
      <c r="E1019" s="38">
        <f>[1]Actuals!G1022</f>
        <v>0</v>
      </c>
      <c r="F1019" s="112">
        <f>[1]Actuals!J1022</f>
        <v>100000</v>
      </c>
    </row>
    <row r="1020" spans="2:10" x14ac:dyDescent="0.25">
      <c r="B1020" s="35">
        <v>5</v>
      </c>
      <c r="C1020" s="36" t="s">
        <v>61</v>
      </c>
      <c r="D1020" s="111">
        <f>[1]Actuals!D1023</f>
        <v>300000</v>
      </c>
      <c r="E1020" s="38">
        <f>[1]Actuals!G1023</f>
        <v>0</v>
      </c>
      <c r="F1020" s="112">
        <f>[1]Actuals!J1023</f>
        <v>300000</v>
      </c>
      <c r="G1020" s="64"/>
      <c r="H1020" s="64"/>
      <c r="I1020" s="62"/>
      <c r="J1020" s="52"/>
    </row>
    <row r="1021" spans="2:10" ht="15.75" thickBot="1" x14ac:dyDescent="0.3">
      <c r="B1021" s="35">
        <v>6</v>
      </c>
      <c r="C1021" s="58" t="s">
        <v>104</v>
      </c>
      <c r="D1021" s="111">
        <f>[1]Actuals!D1024</f>
        <v>750000</v>
      </c>
      <c r="E1021" s="38">
        <f>[1]Actuals!G1024</f>
        <v>0</v>
      </c>
      <c r="F1021" s="112">
        <f>[1]Actuals!J1024</f>
        <v>3000000</v>
      </c>
      <c r="J1021" s="52"/>
    </row>
    <row r="1022" spans="2:10" ht="15.75" thickBot="1" x14ac:dyDescent="0.3">
      <c r="B1022" s="31"/>
      <c r="C1022" s="44" t="s">
        <v>70</v>
      </c>
      <c r="D1022" s="45">
        <f>SUM(D1016:D1021)</f>
        <v>1350000</v>
      </c>
      <c r="E1022" s="45">
        <f t="shared" ref="E1022:F1022" si="15">SUM(E1016:E1021)</f>
        <v>50000</v>
      </c>
      <c r="F1022" s="45">
        <f t="shared" si="15"/>
        <v>13600000</v>
      </c>
      <c r="I1022" s="48"/>
      <c r="J1022" s="42"/>
    </row>
    <row r="1023" spans="2:10" ht="15.75" thickBot="1" x14ac:dyDescent="0.3">
      <c r="B1023" s="85"/>
      <c r="C1023" s="44" t="s">
        <v>106</v>
      </c>
      <c r="D1023" s="45">
        <f>D1022+D1014+D981+D936+D945</f>
        <v>24379505.333333332</v>
      </c>
      <c r="E1023" s="45">
        <f>E1022+E1014+E981+E936+E945</f>
        <v>14213118</v>
      </c>
      <c r="F1023" s="46">
        <f>F1022+F1014+F981+F936+F945</f>
        <v>38020421</v>
      </c>
      <c r="I1023" s="48"/>
      <c r="J1023" s="42"/>
    </row>
    <row r="1024" spans="2:10" x14ac:dyDescent="0.25">
      <c r="B1024" s="2"/>
      <c r="C1024" s="3" t="s">
        <v>12</v>
      </c>
      <c r="D1024" s="100"/>
      <c r="E1024" s="100"/>
      <c r="F1024" s="101"/>
    </row>
    <row r="1026" spans="2:10" ht="15.75" thickBot="1" x14ac:dyDescent="0.3">
      <c r="B1026" s="2"/>
      <c r="C1026" s="3"/>
      <c r="D1026" s="4"/>
      <c r="E1026" s="5"/>
      <c r="F1026" s="5"/>
    </row>
    <row r="1027" spans="2:10" ht="14.25" customHeight="1" x14ac:dyDescent="0.2">
      <c r="B1027" s="9" t="s">
        <v>0</v>
      </c>
      <c r="C1027" s="10" t="s">
        <v>153</v>
      </c>
      <c r="D1027" s="11">
        <v>27</v>
      </c>
      <c r="E1027" s="12" t="str">
        <f>$E$2</f>
        <v>PAKISTAN TOBACCO BOARD                                          BUDGET ESTIMATES,  2024-25</v>
      </c>
      <c r="F1027" s="13"/>
    </row>
    <row r="1028" spans="2:10" ht="12.75" customHeight="1" x14ac:dyDescent="0.2">
      <c r="B1028" s="136"/>
      <c r="C1028" s="143"/>
      <c r="D1028" s="17"/>
      <c r="E1028" s="18"/>
      <c r="F1028" s="19"/>
    </row>
    <row r="1029" spans="2:10" ht="30.75" thickBot="1" x14ac:dyDescent="0.25">
      <c r="B1029" s="137"/>
      <c r="C1029" s="144"/>
      <c r="D1029" s="22" t="str">
        <f>$D$4</f>
        <v>Budget Estimates                                             2023-24</v>
      </c>
      <c r="E1029" s="23" t="str">
        <f>$E$4</f>
        <v>Revised Estimates
 2023-24</v>
      </c>
      <c r="F1029" s="24" t="str">
        <f>$F$4</f>
        <v>Proposed Budget 
2024-2025</v>
      </c>
    </row>
    <row r="1030" spans="2:10" x14ac:dyDescent="0.25">
      <c r="B1030" s="31" t="s">
        <v>6</v>
      </c>
      <c r="C1030" s="32" t="s">
        <v>7</v>
      </c>
      <c r="D1030" s="33"/>
      <c r="E1030" s="33"/>
      <c r="F1030" s="34"/>
    </row>
    <row r="1031" spans="2:10" x14ac:dyDescent="0.25">
      <c r="B1031" s="31" t="s">
        <v>8</v>
      </c>
      <c r="C1031" s="32" t="s">
        <v>9</v>
      </c>
      <c r="D1031" s="33"/>
      <c r="E1031" s="33"/>
      <c r="F1031" s="34"/>
    </row>
    <row r="1032" spans="2:10" x14ac:dyDescent="0.25">
      <c r="B1032" s="35">
        <v>1</v>
      </c>
      <c r="C1032" s="36" t="s">
        <v>10</v>
      </c>
      <c r="D1032" s="37">
        <f>[1]Actuals!D1035</f>
        <v>4774260</v>
      </c>
      <c r="E1032" s="38">
        <f>[1]Actuals!G1035</f>
        <v>3057120</v>
      </c>
      <c r="F1032" s="39">
        <f>[1]Actuals!J1035</f>
        <v>4127400</v>
      </c>
    </row>
    <row r="1033" spans="2:10" ht="15.75" thickBot="1" x14ac:dyDescent="0.3">
      <c r="B1033" s="35">
        <v>2</v>
      </c>
      <c r="C1033" s="43" t="s">
        <v>11</v>
      </c>
      <c r="D1033" s="37">
        <f>[1]Actuals!D1036</f>
        <v>5400</v>
      </c>
      <c r="E1033" s="38">
        <f>[1]Actuals!G1036</f>
        <v>0</v>
      </c>
      <c r="F1033" s="39">
        <f>[1]Actuals!J1036</f>
        <v>0</v>
      </c>
    </row>
    <row r="1034" spans="2:10" ht="15.75" thickBot="1" x14ac:dyDescent="0.3">
      <c r="B1034" s="35" t="s">
        <v>12</v>
      </c>
      <c r="C1034" s="44" t="s">
        <v>13</v>
      </c>
      <c r="D1034" s="45">
        <f>SUM(D1032:D1033)</f>
        <v>4779660</v>
      </c>
      <c r="E1034" s="45">
        <f>SUM(E1032:E1033)</f>
        <v>3057120</v>
      </c>
      <c r="F1034" s="46">
        <f>SUM(F1032:F1033)</f>
        <v>4127400</v>
      </c>
      <c r="I1034" s="48"/>
      <c r="J1034" s="42"/>
    </row>
    <row r="1035" spans="2:10" x14ac:dyDescent="0.25">
      <c r="B1035" s="31" t="s">
        <v>14</v>
      </c>
      <c r="C1035" s="32" t="s">
        <v>15</v>
      </c>
      <c r="D1035" s="33"/>
      <c r="E1035" s="33"/>
      <c r="F1035" s="34"/>
    </row>
    <row r="1036" spans="2:10" ht="15.75" thickBot="1" x14ac:dyDescent="0.3">
      <c r="B1036" s="35">
        <v>1</v>
      </c>
      <c r="C1036" s="36" t="s">
        <v>10</v>
      </c>
      <c r="D1036" s="37">
        <f>[1]Actuals!D1039</f>
        <v>3804760</v>
      </c>
      <c r="E1036" s="38">
        <f>[1]Actuals!G1039</f>
        <v>3795986.666666667</v>
      </c>
      <c r="F1036" s="39">
        <f>[1]Actuals!J1039</f>
        <v>3849660</v>
      </c>
    </row>
    <row r="1037" spans="2:10" ht="15.75" thickBot="1" x14ac:dyDescent="0.3">
      <c r="B1037" s="35"/>
      <c r="C1037" s="44" t="s">
        <v>16</v>
      </c>
      <c r="D1037" s="45">
        <f>SUM(D1036:D1036)</f>
        <v>3804760</v>
      </c>
      <c r="E1037" s="45">
        <f>SUM(E1036:E1036)</f>
        <v>3795986.666666667</v>
      </c>
      <c r="F1037" s="46">
        <f>SUM(F1036:F1036)</f>
        <v>3849660</v>
      </c>
      <c r="I1037" s="48"/>
      <c r="J1037" s="42"/>
    </row>
    <row r="1038" spans="2:10" x14ac:dyDescent="0.25">
      <c r="B1038" s="31" t="s">
        <v>17</v>
      </c>
      <c r="C1038" s="32" t="s">
        <v>18</v>
      </c>
      <c r="D1038" s="33"/>
      <c r="E1038" s="33"/>
      <c r="F1038" s="34"/>
    </row>
    <row r="1039" spans="2:10" x14ac:dyDescent="0.25">
      <c r="B1039" s="35">
        <v>1</v>
      </c>
      <c r="C1039" s="36" t="s">
        <v>113</v>
      </c>
      <c r="D1039" s="37">
        <f>[1]Actuals!D1042</f>
        <v>641460</v>
      </c>
      <c r="E1039" s="38">
        <f>[1]Actuals!G1042</f>
        <v>475596</v>
      </c>
      <c r="F1039" s="39">
        <f>[1]Actuals!J1042</f>
        <v>574212</v>
      </c>
    </row>
    <row r="1040" spans="2:10" x14ac:dyDescent="0.25">
      <c r="B1040" s="35">
        <v>2</v>
      </c>
      <c r="C1040" s="36" t="s">
        <v>20</v>
      </c>
      <c r="D1040" s="37">
        <f>[1]Actuals!D1043</f>
        <v>3589314</v>
      </c>
      <c r="E1040" s="38">
        <f>[1]Actuals!G1043</f>
        <v>2545616</v>
      </c>
      <c r="F1040" s="39">
        <f>[1]Actuals!J1043</f>
        <v>4786236</v>
      </c>
    </row>
    <row r="1041" spans="2:11" x14ac:dyDescent="0.25">
      <c r="B1041" s="35">
        <v>3</v>
      </c>
      <c r="C1041" s="36" t="s">
        <v>21</v>
      </c>
      <c r="D1041" s="37">
        <f>[1]Actuals!D1044</f>
        <v>0</v>
      </c>
      <c r="E1041" s="38">
        <f>[1]Actuals!G1044</f>
        <v>0</v>
      </c>
      <c r="F1041" s="39">
        <f>[1]Actuals!J1044</f>
        <v>0</v>
      </c>
      <c r="G1041" s="40"/>
      <c r="H1041" s="40"/>
      <c r="I1041" s="41"/>
      <c r="K1041" s="51"/>
    </row>
    <row r="1042" spans="2:11" x14ac:dyDescent="0.25">
      <c r="B1042" s="35">
        <v>4</v>
      </c>
      <c r="C1042" s="36" t="s">
        <v>22</v>
      </c>
      <c r="D1042" s="37">
        <f>[1]Actuals!D1045</f>
        <v>1800</v>
      </c>
      <c r="E1042" s="38">
        <f>[1]Actuals!G1045</f>
        <v>2800</v>
      </c>
      <c r="F1042" s="39">
        <f>[1]Actuals!J1045</f>
        <v>1800</v>
      </c>
    </row>
    <row r="1043" spans="2:11" x14ac:dyDescent="0.25">
      <c r="B1043" s="35">
        <v>5</v>
      </c>
      <c r="C1043" s="36" t="s">
        <v>23</v>
      </c>
      <c r="D1043" s="37">
        <f>[1]Actuals!D1046</f>
        <v>1429836.6666666667</v>
      </c>
      <c r="E1043" s="38">
        <f>[1]Actuals!G1046</f>
        <v>1023880</v>
      </c>
      <c r="F1043" s="39">
        <f>[1]Actuals!J1046</f>
        <v>1329510</v>
      </c>
    </row>
    <row r="1044" spans="2:11" x14ac:dyDescent="0.25">
      <c r="B1044" s="35">
        <v>6</v>
      </c>
      <c r="C1044" s="36" t="s">
        <v>24</v>
      </c>
      <c r="D1044" s="37">
        <f>[1]Actuals!D1047</f>
        <v>407148</v>
      </c>
      <c r="E1044" s="38">
        <f>[1]Actuals!G1047</f>
        <v>330656</v>
      </c>
      <c r="F1044" s="39">
        <f>[1]Actuals!J1047</f>
        <v>366984</v>
      </c>
    </row>
    <row r="1045" spans="2:11" x14ac:dyDescent="0.25">
      <c r="B1045" s="35">
        <v>7</v>
      </c>
      <c r="C1045" s="36" t="s">
        <v>25</v>
      </c>
      <c r="D1045" s="37">
        <f>[1]Actuals!D1048</f>
        <v>0</v>
      </c>
      <c r="E1045" s="38">
        <f>[1]Actuals!G1048</f>
        <v>0</v>
      </c>
      <c r="F1045" s="39">
        <f>[1]Actuals!J1048</f>
        <v>0</v>
      </c>
    </row>
    <row r="1046" spans="2:11" x14ac:dyDescent="0.25">
      <c r="B1046" s="35">
        <v>8</v>
      </c>
      <c r="C1046" s="36" t="s">
        <v>26</v>
      </c>
      <c r="D1046" s="37">
        <f>[1]Actuals!D1049</f>
        <v>0</v>
      </c>
      <c r="E1046" s="38">
        <f>[1]Actuals!G1049</f>
        <v>0</v>
      </c>
      <c r="F1046" s="39">
        <f>[1]Actuals!J1049</f>
        <v>0</v>
      </c>
    </row>
    <row r="1047" spans="2:11" x14ac:dyDescent="0.25">
      <c r="B1047" s="35">
        <v>9</v>
      </c>
      <c r="C1047" s="36" t="s">
        <v>27</v>
      </c>
      <c r="D1047" s="37">
        <f>[1]Actuals!D1050</f>
        <v>0</v>
      </c>
      <c r="E1047" s="38">
        <f>[1]Actuals!G1050</f>
        <v>0</v>
      </c>
      <c r="F1047" s="39">
        <f>[1]Actuals!J1050</f>
        <v>0</v>
      </c>
    </row>
    <row r="1048" spans="2:11" x14ac:dyDescent="0.25">
      <c r="B1048" s="35">
        <v>10</v>
      </c>
      <c r="C1048" s="36" t="s">
        <v>28</v>
      </c>
      <c r="D1048" s="37">
        <f>[1]Actuals!D1051</f>
        <v>0</v>
      </c>
      <c r="E1048" s="38">
        <f>[1]Actuals!G1051</f>
        <v>0</v>
      </c>
      <c r="F1048" s="39">
        <f>[1]Actuals!J1051</f>
        <v>0</v>
      </c>
    </row>
    <row r="1049" spans="2:11" x14ac:dyDescent="0.25">
      <c r="B1049" s="35">
        <v>11</v>
      </c>
      <c r="C1049" s="36" t="s">
        <v>29</v>
      </c>
      <c r="D1049" s="37">
        <f>[1]Actuals!D1052</f>
        <v>0</v>
      </c>
      <c r="E1049" s="38">
        <f>[1]Actuals!G1052</f>
        <v>0</v>
      </c>
      <c r="F1049" s="39">
        <f>[1]Actuals!J1052</f>
        <v>0</v>
      </c>
    </row>
    <row r="1050" spans="2:11" x14ac:dyDescent="0.25">
      <c r="B1050" s="35">
        <v>12</v>
      </c>
      <c r="C1050" s="36" t="s">
        <v>30</v>
      </c>
      <c r="D1050" s="37">
        <f>[1]Actuals!D1053</f>
        <v>0</v>
      </c>
      <c r="E1050" s="38">
        <f>[1]Actuals!G1053</f>
        <v>0</v>
      </c>
      <c r="F1050" s="39">
        <f>[1]Actuals!J1053</f>
        <v>0</v>
      </c>
    </row>
    <row r="1051" spans="2:11" x14ac:dyDescent="0.25">
      <c r="B1051" s="35">
        <v>13</v>
      </c>
      <c r="C1051" s="36" t="s">
        <v>31</v>
      </c>
      <c r="D1051" s="37">
        <f>[1]Actuals!D1054</f>
        <v>0</v>
      </c>
      <c r="E1051" s="38">
        <f>[1]Actuals!G1054</f>
        <v>0</v>
      </c>
      <c r="F1051" s="39">
        <f>[1]Actuals!J1054</f>
        <v>0</v>
      </c>
    </row>
    <row r="1052" spans="2:11" x14ac:dyDescent="0.25">
      <c r="B1052" s="35">
        <v>14</v>
      </c>
      <c r="C1052" s="36" t="s">
        <v>100</v>
      </c>
      <c r="D1052" s="37">
        <f>[1]Actuals!D1055</f>
        <v>0</v>
      </c>
      <c r="E1052" s="38">
        <f>[1]Actuals!G1055</f>
        <v>0</v>
      </c>
      <c r="F1052" s="39">
        <f>[1]Actuals!J1055</f>
        <v>0</v>
      </c>
    </row>
    <row r="1053" spans="2:11" x14ac:dyDescent="0.25">
      <c r="B1053" s="35">
        <v>15</v>
      </c>
      <c r="C1053" s="36" t="s">
        <v>101</v>
      </c>
      <c r="D1053" s="37">
        <f>[1]Actuals!D1056</f>
        <v>0</v>
      </c>
      <c r="E1053" s="38">
        <f>[1]Actuals!G1056</f>
        <v>0</v>
      </c>
      <c r="F1053" s="39">
        <f>[1]Actuals!J1056</f>
        <v>0</v>
      </c>
    </row>
    <row r="1054" spans="2:11" x14ac:dyDescent="0.25">
      <c r="B1054" s="35">
        <v>16</v>
      </c>
      <c r="C1054" s="36" t="s">
        <v>34</v>
      </c>
      <c r="D1054" s="37">
        <f>[1]Actuals!D1057</f>
        <v>1285236</v>
      </c>
      <c r="E1054" s="38">
        <f>[1]Actuals!G1057</f>
        <v>1011381.3333333334</v>
      </c>
      <c r="F1054" s="39">
        <f>[1]Actuals!J1057</f>
        <v>1326120</v>
      </c>
      <c r="G1054" s="40"/>
      <c r="H1054" s="40"/>
      <c r="I1054" s="41"/>
    </row>
    <row r="1055" spans="2:11" x14ac:dyDescent="0.25">
      <c r="B1055" s="35">
        <v>17</v>
      </c>
      <c r="C1055" s="36" t="s">
        <v>35</v>
      </c>
      <c r="D1055" s="37">
        <f>[1]Actuals!D1058</f>
        <v>800928</v>
      </c>
      <c r="E1055" s="38">
        <f>[1]Actuals!G1058</f>
        <v>636454.66666666674</v>
      </c>
      <c r="F1055" s="39">
        <f>[1]Actuals!J1058</f>
        <v>842820</v>
      </c>
      <c r="G1055" s="40"/>
      <c r="H1055" s="40"/>
      <c r="I1055" s="41"/>
    </row>
    <row r="1056" spans="2:11" x14ac:dyDescent="0.25">
      <c r="B1056" s="35">
        <v>18</v>
      </c>
      <c r="C1056" s="36" t="s">
        <v>36</v>
      </c>
      <c r="D1056" s="37">
        <f>[1]Actuals!D1059</f>
        <v>800928</v>
      </c>
      <c r="E1056" s="38">
        <f>[1]Actuals!G1059</f>
        <v>636454.66666666674</v>
      </c>
      <c r="F1056" s="39">
        <f>[1]Actuals!J1059</f>
        <v>842820</v>
      </c>
      <c r="G1056" s="40"/>
      <c r="H1056" s="40"/>
      <c r="I1056" s="41"/>
    </row>
    <row r="1057" spans="2:12" x14ac:dyDescent="0.25">
      <c r="B1057" s="35">
        <v>19</v>
      </c>
      <c r="C1057" s="36" t="s">
        <v>37</v>
      </c>
      <c r="D1057" s="37">
        <f>[1]Actuals!D1060</f>
        <v>2763944</v>
      </c>
      <c r="E1057" s="38">
        <f>[1]Actuals!G1060</f>
        <v>2245784</v>
      </c>
      <c r="F1057" s="39">
        <f>[1]Actuals!J1060</f>
        <v>2585601</v>
      </c>
      <c r="G1057" s="40"/>
      <c r="H1057" s="40"/>
      <c r="I1057" s="41"/>
    </row>
    <row r="1058" spans="2:12" x14ac:dyDescent="0.25">
      <c r="B1058" s="35">
        <v>20</v>
      </c>
      <c r="C1058" s="36" t="s">
        <v>38</v>
      </c>
      <c r="D1058" s="37">
        <f>[1]Actuals!D1061</f>
        <v>0</v>
      </c>
      <c r="E1058" s="38">
        <f>[1]Actuals!G1061</f>
        <v>0</v>
      </c>
      <c r="F1058" s="39">
        <f>[1]Actuals!J1061</f>
        <v>1787895</v>
      </c>
      <c r="G1058" s="40"/>
      <c r="H1058" s="40"/>
      <c r="I1058" s="41"/>
    </row>
    <row r="1059" spans="2:12" ht="15.75" thickBot="1" x14ac:dyDescent="0.3">
      <c r="B1059" s="35">
        <v>21</v>
      </c>
      <c r="C1059" s="53" t="s">
        <v>39</v>
      </c>
      <c r="D1059" s="37">
        <f>[1]Actuals!D1062</f>
        <v>0</v>
      </c>
      <c r="E1059" s="38">
        <f>[1]Actuals!G1062</f>
        <v>0</v>
      </c>
      <c r="F1059" s="39">
        <f>[1]Actuals!J1062</f>
        <v>0</v>
      </c>
    </row>
    <row r="1060" spans="2:12" ht="15.75" thickBot="1" x14ac:dyDescent="0.3">
      <c r="B1060" s="35"/>
      <c r="C1060" s="44" t="s">
        <v>16</v>
      </c>
      <c r="D1060" s="45">
        <f>SUM(D1039:D1059)</f>
        <v>11720594.666666668</v>
      </c>
      <c r="E1060" s="45">
        <f>SUM(E1039:E1059)</f>
        <v>8908622.6666666679</v>
      </c>
      <c r="F1060" s="46">
        <f>SUM(F1039:F1059)</f>
        <v>14443998</v>
      </c>
      <c r="I1060" s="48"/>
      <c r="J1060" s="42"/>
    </row>
    <row r="1061" spans="2:12" ht="15.75" thickBot="1" x14ac:dyDescent="0.3">
      <c r="B1061" s="35"/>
      <c r="C1061" s="44" t="s">
        <v>40</v>
      </c>
      <c r="D1061" s="45">
        <f>D1060+D1037+D1034</f>
        <v>20305014.666666668</v>
      </c>
      <c r="E1061" s="45">
        <f>E1060+E1037+E1034</f>
        <v>15761729.333333336</v>
      </c>
      <c r="F1061" s="46">
        <f>F1060+F1037+F1034</f>
        <v>22421058</v>
      </c>
      <c r="I1061" s="48"/>
      <c r="J1061" s="42"/>
    </row>
    <row r="1062" spans="2:12" ht="15" customHeight="1" x14ac:dyDescent="0.25">
      <c r="B1062" s="31" t="s">
        <v>41</v>
      </c>
      <c r="C1062" s="55" t="s">
        <v>42</v>
      </c>
      <c r="D1062" s="56"/>
      <c r="E1062" s="56"/>
      <c r="F1062" s="57"/>
      <c r="G1062" s="47"/>
      <c r="H1062" s="47"/>
      <c r="I1062" s="48"/>
      <c r="J1062" s="42"/>
    </row>
    <row r="1063" spans="2:12" x14ac:dyDescent="0.25">
      <c r="B1063" s="35">
        <v>1</v>
      </c>
      <c r="C1063" s="58" t="s">
        <v>43</v>
      </c>
      <c r="D1063" s="59">
        <f>[1]Actuals!D1066</f>
        <v>67000</v>
      </c>
      <c r="E1063" s="59">
        <f>[1]Actuals!G1066</f>
        <v>79725.333333333328</v>
      </c>
      <c r="F1063" s="60">
        <f>[1]Actuals!J1066</f>
        <v>80000</v>
      </c>
      <c r="G1063" s="76"/>
      <c r="H1063" s="76"/>
      <c r="I1063" s="48"/>
      <c r="J1063" s="42"/>
    </row>
    <row r="1064" spans="2:12" x14ac:dyDescent="0.25">
      <c r="B1064" s="35">
        <v>2</v>
      </c>
      <c r="C1064" s="36" t="s">
        <v>44</v>
      </c>
      <c r="D1064" s="38">
        <f>[1]Actuals!D1067</f>
        <v>500000</v>
      </c>
      <c r="E1064" s="38">
        <f>[1]Actuals!G1067</f>
        <v>400000</v>
      </c>
      <c r="F1064" s="61">
        <f>[1]Actuals!J1067</f>
        <v>400000</v>
      </c>
      <c r="G1064" s="76"/>
      <c r="H1064" s="76"/>
      <c r="J1064" s="126"/>
    </row>
    <row r="1065" spans="2:12" x14ac:dyDescent="0.25">
      <c r="B1065" s="35">
        <v>3</v>
      </c>
      <c r="C1065" s="36" t="s">
        <v>45</v>
      </c>
      <c r="D1065" s="38">
        <f>[1]Actuals!D1068</f>
        <v>0</v>
      </c>
      <c r="E1065" s="38">
        <f>[1]Actuals!G1068</f>
        <v>0</v>
      </c>
      <c r="F1065" s="61">
        <f>[1]Actuals!J1068</f>
        <v>0</v>
      </c>
      <c r="G1065" s="76"/>
      <c r="H1065" s="76"/>
      <c r="I1065" s="48"/>
      <c r="J1065" s="42"/>
    </row>
    <row r="1066" spans="2:12" x14ac:dyDescent="0.25">
      <c r="B1066" s="35">
        <v>4</v>
      </c>
      <c r="C1066" s="36" t="s">
        <v>46</v>
      </c>
      <c r="D1066" s="38">
        <f>[1]Actuals!D1069</f>
        <v>700000</v>
      </c>
      <c r="E1066" s="38">
        <f>[1]Actuals!G1069</f>
        <v>300000</v>
      </c>
      <c r="F1066" s="61">
        <f>[1]Actuals!J1069</f>
        <v>500000</v>
      </c>
      <c r="G1066" s="76"/>
      <c r="H1066" s="76"/>
      <c r="I1066" s="48"/>
      <c r="J1066" s="126"/>
    </row>
    <row r="1067" spans="2:12" x14ac:dyDescent="0.25">
      <c r="B1067" s="35">
        <v>5</v>
      </c>
      <c r="C1067" s="36" t="s">
        <v>47</v>
      </c>
      <c r="D1067" s="38">
        <f>[1]Actuals!D1070</f>
        <v>0</v>
      </c>
      <c r="E1067" s="38">
        <f>[1]Actuals!G1070</f>
        <v>0</v>
      </c>
      <c r="F1067" s="61">
        <f>[1]Actuals!J1070</f>
        <v>0</v>
      </c>
      <c r="G1067" s="47"/>
      <c r="H1067" s="47"/>
      <c r="I1067" s="48"/>
      <c r="J1067" s="42"/>
    </row>
    <row r="1068" spans="2:12" x14ac:dyDescent="0.25">
      <c r="B1068" s="35">
        <v>6</v>
      </c>
      <c r="C1068" s="43" t="s">
        <v>48</v>
      </c>
      <c r="D1068" s="38">
        <f>[1]Actuals!D1071</f>
        <v>60000</v>
      </c>
      <c r="E1068" s="38">
        <f>[1]Actuals!G1071</f>
        <v>60000</v>
      </c>
      <c r="F1068" s="61">
        <f>[1]Actuals!J1071</f>
        <v>70000</v>
      </c>
      <c r="G1068" s="47"/>
      <c r="H1068" s="47"/>
      <c r="I1068" s="48"/>
      <c r="J1068" s="42"/>
    </row>
    <row r="1069" spans="2:12" ht="15.75" thickBot="1" x14ac:dyDescent="0.3">
      <c r="B1069" s="35">
        <v>7</v>
      </c>
      <c r="C1069" s="53" t="s">
        <v>49</v>
      </c>
      <c r="D1069" s="59">
        <f>[1]Actuals!D1072</f>
        <v>0</v>
      </c>
      <c r="E1069" s="59">
        <f>[1]Actuals!G1072</f>
        <v>0</v>
      </c>
      <c r="F1069" s="60">
        <f>[1]Actuals!J1072</f>
        <v>0</v>
      </c>
      <c r="G1069" s="119"/>
      <c r="H1069" s="120"/>
      <c r="I1069" s="50"/>
      <c r="J1069" s="84"/>
      <c r="L1069" s="8"/>
    </row>
    <row r="1070" spans="2:12" ht="15.75" thickBot="1" x14ac:dyDescent="0.3">
      <c r="B1070" s="35"/>
      <c r="C1070" s="44" t="s">
        <v>16</v>
      </c>
      <c r="D1070" s="45">
        <f>SUM(D1063:D1069)</f>
        <v>1327000</v>
      </c>
      <c r="E1070" s="45">
        <f>SUM(E1063:E1069)</f>
        <v>839725.33333333326</v>
      </c>
      <c r="F1070" s="46">
        <f>SUM(F1063:F1069)</f>
        <v>1050000</v>
      </c>
      <c r="G1070" s="47"/>
      <c r="H1070" s="47"/>
      <c r="I1070" s="48"/>
      <c r="J1070" s="42"/>
    </row>
    <row r="1071" spans="2:12" x14ac:dyDescent="0.25">
      <c r="B1071" s="31" t="s">
        <v>50</v>
      </c>
      <c r="C1071" s="32" t="s">
        <v>51</v>
      </c>
      <c r="D1071" s="33"/>
      <c r="E1071" s="33"/>
      <c r="F1071" s="34"/>
    </row>
    <row r="1072" spans="2:12" x14ac:dyDescent="0.25">
      <c r="B1072" s="31" t="s">
        <v>8</v>
      </c>
      <c r="C1072" s="32" t="s">
        <v>114</v>
      </c>
      <c r="D1072" s="33"/>
      <c r="E1072" s="33"/>
      <c r="F1072" s="34"/>
    </row>
    <row r="1073" spans="2:10" x14ac:dyDescent="0.25">
      <c r="B1073" s="122">
        <v>1</v>
      </c>
      <c r="C1073" s="36" t="s">
        <v>115</v>
      </c>
      <c r="D1073" s="38">
        <f>[1]Actuals!D1076</f>
        <v>20000</v>
      </c>
      <c r="E1073" s="38">
        <f>[1]Actuals!G1076</f>
        <v>0</v>
      </c>
      <c r="F1073" s="61">
        <f>[1]Actuals!J1076</f>
        <v>10000</v>
      </c>
      <c r="J1073" s="126"/>
    </row>
    <row r="1074" spans="2:10" x14ac:dyDescent="0.25">
      <c r="B1074" s="122">
        <v>2</v>
      </c>
      <c r="C1074" s="36" t="s">
        <v>116</v>
      </c>
      <c r="D1074" s="38">
        <f>[1]Actuals!D1077</f>
        <v>20000</v>
      </c>
      <c r="E1074" s="38">
        <f>[1]Actuals!G1077</f>
        <v>0</v>
      </c>
      <c r="F1074" s="61">
        <f>[1]Actuals!J1077</f>
        <v>10000</v>
      </c>
      <c r="J1074" s="126"/>
    </row>
    <row r="1075" spans="2:10" x14ac:dyDescent="0.25">
      <c r="B1075" s="122">
        <v>3</v>
      </c>
      <c r="C1075" s="36" t="s">
        <v>117</v>
      </c>
      <c r="D1075" s="38">
        <f>[1]Actuals!D1078</f>
        <v>0</v>
      </c>
      <c r="E1075" s="38">
        <f>[1]Actuals!G1078</f>
        <v>0</v>
      </c>
      <c r="F1075" s="61">
        <f>[1]Actuals!J1078</f>
        <v>0</v>
      </c>
    </row>
    <row r="1076" spans="2:10" x14ac:dyDescent="0.25">
      <c r="B1076" s="122">
        <v>4</v>
      </c>
      <c r="C1076" s="36" t="s">
        <v>118</v>
      </c>
      <c r="D1076" s="38">
        <f>[1]Actuals!D1079</f>
        <v>0</v>
      </c>
      <c r="E1076" s="38">
        <f>[1]Actuals!G1079</f>
        <v>0</v>
      </c>
      <c r="F1076" s="61">
        <f>[1]Actuals!J1079</f>
        <v>0</v>
      </c>
    </row>
    <row r="1077" spans="2:10" x14ac:dyDescent="0.25">
      <c r="B1077" s="122">
        <v>5</v>
      </c>
      <c r="C1077" s="36" t="s">
        <v>119</v>
      </c>
      <c r="D1077" s="38">
        <f>[1]Actuals!D1080</f>
        <v>0</v>
      </c>
      <c r="E1077" s="38">
        <f>[1]Actuals!G1080</f>
        <v>0</v>
      </c>
      <c r="F1077" s="61">
        <f>[1]Actuals!J1080</f>
        <v>0</v>
      </c>
    </row>
    <row r="1078" spans="2:10" x14ac:dyDescent="0.25">
      <c r="B1078" s="122">
        <v>6</v>
      </c>
      <c r="C1078" s="36" t="s">
        <v>120</v>
      </c>
      <c r="D1078" s="38">
        <f>[1]Actuals!D1081</f>
        <v>0</v>
      </c>
      <c r="E1078" s="38">
        <f>[1]Actuals!G1081</f>
        <v>0</v>
      </c>
      <c r="F1078" s="61">
        <f>[1]Actuals!J1081</f>
        <v>0</v>
      </c>
    </row>
    <row r="1079" spans="2:10" x14ac:dyDescent="0.25">
      <c r="B1079" s="122">
        <v>7</v>
      </c>
      <c r="C1079" s="36" t="s">
        <v>121</v>
      </c>
      <c r="D1079" s="38">
        <f>[1]Actuals!D1082</f>
        <v>0</v>
      </c>
      <c r="E1079" s="38">
        <f>[1]Actuals!G1082</f>
        <v>0</v>
      </c>
      <c r="F1079" s="61">
        <f>[1]Actuals!J1082</f>
        <v>0</v>
      </c>
    </row>
    <row r="1080" spans="2:10" x14ac:dyDescent="0.25">
      <c r="B1080" s="122">
        <v>8</v>
      </c>
      <c r="C1080" s="36" t="s">
        <v>123</v>
      </c>
      <c r="D1080" s="38">
        <f>[1]Actuals!D1083</f>
        <v>5000</v>
      </c>
      <c r="E1080" s="38">
        <f>[1]Actuals!G1083</f>
        <v>0</v>
      </c>
      <c r="F1080" s="61">
        <f>[1]Actuals!J1083</f>
        <v>0</v>
      </c>
    </row>
    <row r="1081" spans="2:10" x14ac:dyDescent="0.25">
      <c r="B1081" s="122">
        <v>9</v>
      </c>
      <c r="C1081" s="36" t="s">
        <v>124</v>
      </c>
      <c r="D1081" s="38">
        <f>[1]Actuals!D1084</f>
        <v>5000</v>
      </c>
      <c r="E1081" s="38">
        <f>[1]Actuals!G1084</f>
        <v>0</v>
      </c>
      <c r="F1081" s="61">
        <f>[1]Actuals!J1084</f>
        <v>0</v>
      </c>
    </row>
    <row r="1082" spans="2:10" x14ac:dyDescent="0.25">
      <c r="B1082" s="122">
        <v>10</v>
      </c>
      <c r="C1082" s="36" t="s">
        <v>125</v>
      </c>
      <c r="D1082" s="38">
        <f>[1]Actuals!D1085</f>
        <v>0</v>
      </c>
      <c r="E1082" s="38">
        <f>[1]Actuals!G1085</f>
        <v>0</v>
      </c>
      <c r="F1082" s="61">
        <f>[1]Actuals!J1085</f>
        <v>0</v>
      </c>
    </row>
    <row r="1083" spans="2:10" x14ac:dyDescent="0.25">
      <c r="B1083" s="122">
        <v>11</v>
      </c>
      <c r="C1083" s="43" t="s">
        <v>126</v>
      </c>
      <c r="D1083" s="38">
        <f>[1]Actuals!D1086</f>
        <v>0</v>
      </c>
      <c r="E1083" s="38">
        <f>[1]Actuals!G1086</f>
        <v>0</v>
      </c>
      <c r="F1083" s="61">
        <f>[1]Actuals!J1086</f>
        <v>0</v>
      </c>
    </row>
    <row r="1084" spans="2:10" x14ac:dyDescent="0.25">
      <c r="B1084" s="122">
        <v>12</v>
      </c>
      <c r="C1084" s="43" t="s">
        <v>127</v>
      </c>
      <c r="D1084" s="38">
        <f>[1]Actuals!D1087</f>
        <v>10000</v>
      </c>
      <c r="E1084" s="38">
        <f>[1]Actuals!G1087</f>
        <v>0</v>
      </c>
      <c r="F1084" s="61">
        <f>[1]Actuals!J1087</f>
        <v>2500</v>
      </c>
      <c r="J1084" s="126"/>
    </row>
    <row r="1085" spans="2:10" ht="15.75" thickBot="1" x14ac:dyDescent="0.3">
      <c r="B1085" s="35">
        <v>13</v>
      </c>
      <c r="C1085" s="53" t="s">
        <v>122</v>
      </c>
      <c r="D1085" s="38">
        <f>[1]Actuals!D1088</f>
        <v>0</v>
      </c>
      <c r="E1085" s="38">
        <f>[1]Actuals!G1088</f>
        <v>0</v>
      </c>
      <c r="F1085" s="61">
        <f>[1]Actuals!J1088</f>
        <v>67140</v>
      </c>
      <c r="J1085" s="126"/>
    </row>
    <row r="1086" spans="2:10" ht="15.75" thickBot="1" x14ac:dyDescent="0.3">
      <c r="B1086" s="85"/>
      <c r="C1086" s="44" t="s">
        <v>16</v>
      </c>
      <c r="D1086" s="45">
        <f>SUM(D1073:D1085)</f>
        <v>60000</v>
      </c>
      <c r="E1086" s="45">
        <f>SUM(E1073:E1085)</f>
        <v>0</v>
      </c>
      <c r="F1086" s="46">
        <f>SUM(F1073:F1085)</f>
        <v>89640</v>
      </c>
      <c r="I1086" s="48"/>
      <c r="J1086" s="42"/>
    </row>
    <row r="1087" spans="2:10" x14ac:dyDescent="0.25">
      <c r="B1087" s="86"/>
      <c r="C1087" s="87"/>
      <c r="D1087" s="88"/>
      <c r="E1087" s="88"/>
      <c r="F1087" s="88"/>
    </row>
    <row r="1088" spans="2:10" ht="15.75" thickBot="1" x14ac:dyDescent="0.3">
      <c r="B1088" s="86"/>
      <c r="C1088" s="87"/>
      <c r="D1088" s="88"/>
      <c r="E1088" s="88"/>
      <c r="F1088" s="88"/>
    </row>
    <row r="1089" spans="2:10" ht="14.25" customHeight="1" x14ac:dyDescent="0.2">
      <c r="B1089" s="9" t="s">
        <v>0</v>
      </c>
      <c r="C1089" s="10" t="s">
        <v>153</v>
      </c>
      <c r="D1089" s="11">
        <v>28</v>
      </c>
      <c r="E1089" s="12" t="str">
        <f>$E$2</f>
        <v>PAKISTAN TOBACCO BOARD                                          BUDGET ESTIMATES,  2024-25</v>
      </c>
      <c r="F1089" s="13"/>
    </row>
    <row r="1090" spans="2:10" ht="12.75" customHeight="1" x14ac:dyDescent="0.2">
      <c r="B1090" s="136"/>
      <c r="C1090" s="143"/>
      <c r="D1090" s="17"/>
      <c r="E1090" s="18"/>
      <c r="F1090" s="19"/>
    </row>
    <row r="1091" spans="2:10" ht="30.75" thickBot="1" x14ac:dyDescent="0.25">
      <c r="B1091" s="137"/>
      <c r="C1091" s="144"/>
      <c r="D1091" s="22" t="str">
        <f>$D$4</f>
        <v>Budget Estimates                                             2023-24</v>
      </c>
      <c r="E1091" s="23" t="str">
        <f>$E$4</f>
        <v>Revised Estimates
 2023-24</v>
      </c>
      <c r="F1091" s="24" t="str">
        <f>$F$4</f>
        <v>Proposed Budget 
2024-2025</v>
      </c>
    </row>
    <row r="1092" spans="2:10" x14ac:dyDescent="0.25">
      <c r="B1092" s="121" t="s">
        <v>17</v>
      </c>
      <c r="C1092" s="32" t="s">
        <v>52</v>
      </c>
      <c r="D1092" s="33"/>
      <c r="E1092" s="33"/>
      <c r="F1092" s="34"/>
    </row>
    <row r="1093" spans="2:10" ht="15.75" thickBot="1" x14ac:dyDescent="0.3">
      <c r="B1093" s="122">
        <v>1</v>
      </c>
      <c r="C1093" s="36" t="s">
        <v>53</v>
      </c>
      <c r="D1093" s="38">
        <f>[1]Actuals!D1096</f>
        <v>0</v>
      </c>
      <c r="E1093" s="38">
        <f>[1]Actuals!G1096</f>
        <v>0</v>
      </c>
      <c r="F1093" s="61">
        <f>[1]Actuals!J1096</f>
        <v>0</v>
      </c>
      <c r="I1093" s="41"/>
    </row>
    <row r="1094" spans="2:10" ht="15.75" thickBot="1" x14ac:dyDescent="0.3">
      <c r="B1094" s="131"/>
      <c r="C1094" s="44" t="s">
        <v>13</v>
      </c>
      <c r="D1094" s="45">
        <f>SUM(D1093:D1093)</f>
        <v>0</v>
      </c>
      <c r="E1094" s="45">
        <f>SUM(E1093:E1093)</f>
        <v>0</v>
      </c>
      <c r="F1094" s="46">
        <f>SUM(F1093:F1093)</f>
        <v>0</v>
      </c>
      <c r="I1094" s="48"/>
      <c r="J1094" s="42"/>
    </row>
    <row r="1095" spans="2:10" ht="15.75" thickBot="1" x14ac:dyDescent="0.3">
      <c r="B1095" s="131"/>
      <c r="C1095" s="44" t="s">
        <v>111</v>
      </c>
      <c r="D1095" s="45">
        <f>D1086+D1094</f>
        <v>60000</v>
      </c>
      <c r="E1095" s="45">
        <f>E1086+E1094</f>
        <v>0</v>
      </c>
      <c r="F1095" s="46">
        <f>F1086+F1094</f>
        <v>89640</v>
      </c>
      <c r="I1095" s="48"/>
      <c r="J1095" s="42"/>
    </row>
    <row r="1096" spans="2:10" x14ac:dyDescent="0.25">
      <c r="B1096" s="31" t="s">
        <v>54</v>
      </c>
      <c r="C1096" s="32" t="s">
        <v>55</v>
      </c>
      <c r="D1096" s="33"/>
      <c r="E1096" s="33"/>
      <c r="F1096" s="34"/>
    </row>
    <row r="1097" spans="2:10" x14ac:dyDescent="0.25">
      <c r="B1097" s="31" t="s">
        <v>8</v>
      </c>
      <c r="C1097" s="32" t="s">
        <v>56</v>
      </c>
      <c r="D1097" s="33"/>
      <c r="E1097" s="33"/>
      <c r="F1097" s="34"/>
    </row>
    <row r="1098" spans="2:10" x14ac:dyDescent="0.25">
      <c r="B1098" s="35">
        <v>1</v>
      </c>
      <c r="C1098" s="36" t="s">
        <v>57</v>
      </c>
      <c r="D1098" s="38">
        <f>[1]Actuals!D1101</f>
        <v>50000</v>
      </c>
      <c r="E1098" s="38">
        <f>[1]Actuals!G1101</f>
        <v>28000</v>
      </c>
      <c r="F1098" s="61">
        <f>[1]Actuals!J1101</f>
        <v>0</v>
      </c>
    </row>
    <row r="1099" spans="2:10" x14ac:dyDescent="0.25">
      <c r="B1099" s="35">
        <v>2</v>
      </c>
      <c r="C1099" s="36" t="s">
        <v>58</v>
      </c>
      <c r="D1099" s="38">
        <f>[1]Actuals!D1102</f>
        <v>0</v>
      </c>
      <c r="E1099" s="38">
        <f>[1]Actuals!G1102</f>
        <v>0</v>
      </c>
      <c r="F1099" s="61">
        <f>[1]Actuals!J1102</f>
        <v>25000</v>
      </c>
    </row>
    <row r="1100" spans="2:10" x14ac:dyDescent="0.25">
      <c r="B1100" s="35">
        <v>3</v>
      </c>
      <c r="C1100" s="36" t="s">
        <v>90</v>
      </c>
      <c r="D1100" s="38">
        <f>[1]Actuals!D1103</f>
        <v>50000</v>
      </c>
      <c r="E1100" s="38">
        <f>[1]Actuals!G1103</f>
        <v>0</v>
      </c>
      <c r="F1100" s="61">
        <f>[1]Actuals!J1103</f>
        <v>68000</v>
      </c>
      <c r="J1100" s="126"/>
    </row>
    <row r="1101" spans="2:10" x14ac:dyDescent="0.25">
      <c r="B1101" s="35">
        <v>4</v>
      </c>
      <c r="C1101" s="36" t="s">
        <v>60</v>
      </c>
      <c r="D1101" s="38">
        <f>[1]Actuals!D1104</f>
        <v>50000</v>
      </c>
      <c r="E1101" s="38">
        <f>[1]Actuals!G1104</f>
        <v>0</v>
      </c>
      <c r="F1101" s="61">
        <f>[1]Actuals!J1104</f>
        <v>34000</v>
      </c>
    </row>
    <row r="1102" spans="2:10" ht="15.75" thickBot="1" x14ac:dyDescent="0.3">
      <c r="B1102" s="35">
        <v>5</v>
      </c>
      <c r="C1102" s="43" t="s">
        <v>61</v>
      </c>
      <c r="D1102" s="38">
        <f>[1]Actuals!D1105</f>
        <v>0</v>
      </c>
      <c r="E1102" s="38">
        <f>[1]Actuals!G1105</f>
        <v>0</v>
      </c>
      <c r="F1102" s="61">
        <f>[1]Actuals!J1105</f>
        <v>0</v>
      </c>
    </row>
    <row r="1103" spans="2:10" ht="15.75" thickBot="1" x14ac:dyDescent="0.3">
      <c r="B1103" s="35"/>
      <c r="C1103" s="145" t="s">
        <v>16</v>
      </c>
      <c r="D1103" s="45">
        <f>SUM(D1098:D1102)</f>
        <v>150000</v>
      </c>
      <c r="E1103" s="45">
        <f>SUM(E1098:E1102)</f>
        <v>28000</v>
      </c>
      <c r="F1103" s="46">
        <f>SUM(F1098:F1102)</f>
        <v>127000</v>
      </c>
      <c r="I1103" s="48"/>
      <c r="J1103" s="42"/>
    </row>
    <row r="1104" spans="2:10" x14ac:dyDescent="0.25">
      <c r="B1104" s="31" t="s">
        <v>14</v>
      </c>
      <c r="C1104" s="32" t="s">
        <v>64</v>
      </c>
      <c r="D1104" s="33"/>
      <c r="E1104" s="33"/>
      <c r="F1104" s="34"/>
    </row>
    <row r="1105" spans="2:10" x14ac:dyDescent="0.25">
      <c r="B1105" s="35">
        <v>1</v>
      </c>
      <c r="C1105" s="138" t="s">
        <v>65</v>
      </c>
      <c r="D1105" s="38">
        <f>[1]Actuals!D1108</f>
        <v>100000</v>
      </c>
      <c r="E1105" s="38">
        <f>[1]Actuals!G1108</f>
        <v>30000</v>
      </c>
      <c r="F1105" s="61">
        <f>[1]Actuals!J1108</f>
        <v>350000</v>
      </c>
    </row>
    <row r="1106" spans="2:10" ht="15.75" thickBot="1" x14ac:dyDescent="0.3">
      <c r="B1106" s="35">
        <v>2</v>
      </c>
      <c r="C1106" s="141" t="s">
        <v>66</v>
      </c>
      <c r="D1106" s="38">
        <f>[1]Actuals!D1109</f>
        <v>500000</v>
      </c>
      <c r="E1106" s="38">
        <f>[1]Actuals!G1109</f>
        <v>200000</v>
      </c>
      <c r="F1106" s="61">
        <f>[1]Actuals!J1109</f>
        <v>524920</v>
      </c>
      <c r="G1106" s="76"/>
      <c r="H1106" s="76"/>
      <c r="I1106" s="151"/>
      <c r="J1106" s="126"/>
    </row>
    <row r="1107" spans="2:10" ht="15.75" thickBot="1" x14ac:dyDescent="0.3">
      <c r="B1107" s="35"/>
      <c r="C1107" s="145" t="s">
        <v>62</v>
      </c>
      <c r="D1107" s="45">
        <f>SUM(D1105:D1106)</f>
        <v>600000</v>
      </c>
      <c r="E1107" s="45">
        <f>SUM(E1105:E1106)</f>
        <v>230000</v>
      </c>
      <c r="F1107" s="46">
        <f>SUM(F1105:F1106)</f>
        <v>874920</v>
      </c>
      <c r="I1107" s="48"/>
      <c r="J1107" s="42"/>
    </row>
    <row r="1108" spans="2:10" x14ac:dyDescent="0.25">
      <c r="B1108" s="31" t="s">
        <v>17</v>
      </c>
      <c r="C1108" s="32" t="s">
        <v>67</v>
      </c>
      <c r="D1108" s="33"/>
      <c r="E1108" s="33"/>
      <c r="F1108" s="34"/>
    </row>
    <row r="1109" spans="2:10" x14ac:dyDescent="0.25">
      <c r="B1109" s="35">
        <v>1</v>
      </c>
      <c r="C1109" s="36" t="s">
        <v>68</v>
      </c>
      <c r="D1109" s="38">
        <f>[1]Actuals!D1112</f>
        <v>20000</v>
      </c>
      <c r="E1109" s="38">
        <f>[1]Actuals!G1112</f>
        <v>5000</v>
      </c>
      <c r="F1109" s="61">
        <f>[1]Actuals!J1112</f>
        <v>58000</v>
      </c>
    </row>
    <row r="1110" spans="2:10" ht="15.75" thickBot="1" x14ac:dyDescent="0.3">
      <c r="B1110" s="35">
        <v>2</v>
      </c>
      <c r="C1110" s="43" t="s">
        <v>69</v>
      </c>
      <c r="D1110" s="38">
        <f>[1]Actuals!D1113</f>
        <v>0</v>
      </c>
      <c r="E1110" s="38">
        <f>[1]Actuals!G1113</f>
        <v>0</v>
      </c>
      <c r="F1110" s="61">
        <f>[1]Actuals!J1113</f>
        <v>0</v>
      </c>
      <c r="G1110" s="76"/>
      <c r="H1110" s="76"/>
      <c r="I1110" s="151"/>
      <c r="J1110" s="126"/>
    </row>
    <row r="1111" spans="2:10" ht="15.75" thickBot="1" x14ac:dyDescent="0.3">
      <c r="B1111" s="31"/>
      <c r="C1111" s="145" t="s">
        <v>70</v>
      </c>
      <c r="D1111" s="45">
        <f>SUM(D1109:D1110)</f>
        <v>20000</v>
      </c>
      <c r="E1111" s="45">
        <f>SUM(E1109:E1110)</f>
        <v>5000</v>
      </c>
      <c r="F1111" s="46">
        <f>SUM(F1109:F1110)</f>
        <v>58000</v>
      </c>
      <c r="I1111" s="48"/>
      <c r="J1111" s="42"/>
    </row>
    <row r="1112" spans="2:10" x14ac:dyDescent="0.25">
      <c r="B1112" s="31" t="s">
        <v>71</v>
      </c>
      <c r="C1112" s="26" t="s">
        <v>72</v>
      </c>
      <c r="D1112" s="27"/>
      <c r="E1112" s="27"/>
      <c r="F1112" s="28"/>
    </row>
    <row r="1113" spans="2:10" x14ac:dyDescent="0.25">
      <c r="B1113" s="35">
        <v>1</v>
      </c>
      <c r="C1113" s="36" t="s">
        <v>73</v>
      </c>
      <c r="D1113" s="38">
        <f>[1]Actuals!D1116</f>
        <v>0</v>
      </c>
      <c r="E1113" s="38">
        <f>[1]Actuals!G1116</f>
        <v>0</v>
      </c>
      <c r="F1113" s="61">
        <f>[1]Actuals!J1116</f>
        <v>0</v>
      </c>
      <c r="G1113" s="76"/>
      <c r="H1113" s="76"/>
      <c r="I1113" s="152"/>
      <c r="J1113" s="63"/>
    </row>
    <row r="1114" spans="2:10" x14ac:dyDescent="0.25">
      <c r="B1114" s="35">
        <f>B1113+1</f>
        <v>2</v>
      </c>
      <c r="C1114" s="36" t="s">
        <v>74</v>
      </c>
      <c r="D1114" s="38">
        <f>[1]Actuals!D1117</f>
        <v>50000</v>
      </c>
      <c r="E1114" s="38">
        <f>[1]Actuals!G1117</f>
        <v>22260</v>
      </c>
      <c r="F1114" s="61">
        <f>[1]Actuals!J1117</f>
        <v>61680</v>
      </c>
      <c r="J1114" s="52"/>
    </row>
    <row r="1115" spans="2:10" x14ac:dyDescent="0.25">
      <c r="B1115" s="35">
        <f t="shared" ref="B1115:B1125" si="16">B1114+1</f>
        <v>3</v>
      </c>
      <c r="C1115" s="36" t="s">
        <v>75</v>
      </c>
      <c r="D1115" s="38">
        <f>[1]Actuals!D1118</f>
        <v>0</v>
      </c>
      <c r="E1115" s="38">
        <f>[1]Actuals!G1118</f>
        <v>5390</v>
      </c>
      <c r="F1115" s="61">
        <f>[1]Actuals!J1118</f>
        <v>10000</v>
      </c>
      <c r="G1115" s="76"/>
      <c r="H1115" s="76"/>
      <c r="I1115" s="151"/>
      <c r="J1115" s="51"/>
    </row>
    <row r="1116" spans="2:10" x14ac:dyDescent="0.25">
      <c r="B1116" s="35">
        <f t="shared" si="16"/>
        <v>4</v>
      </c>
      <c r="C1116" s="36" t="s">
        <v>76</v>
      </c>
      <c r="D1116" s="38">
        <f>[1]Actuals!D1119</f>
        <v>10000</v>
      </c>
      <c r="E1116" s="38">
        <f>[1]Actuals!G1119</f>
        <v>0</v>
      </c>
      <c r="F1116" s="61">
        <f>[1]Actuals!J1119</f>
        <v>16000</v>
      </c>
      <c r="G1116" s="76"/>
      <c r="H1116" s="76"/>
      <c r="J1116" s="52"/>
    </row>
    <row r="1117" spans="2:10" x14ac:dyDescent="0.25">
      <c r="B1117" s="35">
        <f t="shared" si="16"/>
        <v>5</v>
      </c>
      <c r="C1117" s="36" t="s">
        <v>77</v>
      </c>
      <c r="D1117" s="38">
        <f>[1]Actuals!D1120</f>
        <v>0</v>
      </c>
      <c r="E1117" s="38">
        <f>[1]Actuals!G1120</f>
        <v>0</v>
      </c>
      <c r="F1117" s="61">
        <f>[1]Actuals!J1120</f>
        <v>0</v>
      </c>
      <c r="G1117" s="76"/>
      <c r="H1117" s="76"/>
      <c r="J1117" s="52"/>
    </row>
    <row r="1118" spans="2:10" x14ac:dyDescent="0.25">
      <c r="B1118" s="35">
        <f t="shared" si="16"/>
        <v>6</v>
      </c>
      <c r="C1118" s="36" t="s">
        <v>78</v>
      </c>
      <c r="D1118" s="38">
        <f>[1]Actuals!D1121</f>
        <v>0</v>
      </c>
      <c r="E1118" s="38">
        <f>[1]Actuals!G1121</f>
        <v>0</v>
      </c>
      <c r="F1118" s="61">
        <f>[1]Actuals!J1121</f>
        <v>0</v>
      </c>
      <c r="J1118" s="52"/>
    </row>
    <row r="1119" spans="2:10" x14ac:dyDescent="0.25">
      <c r="B1119" s="35">
        <v>7</v>
      </c>
      <c r="C1119" s="95" t="s">
        <v>79</v>
      </c>
      <c r="D1119" s="38">
        <f>[1]Actuals!D1122</f>
        <v>10000</v>
      </c>
      <c r="E1119" s="38">
        <f>[1]Actuals!G1122</f>
        <v>0</v>
      </c>
      <c r="F1119" s="61">
        <f>[1]Actuals!J1122</f>
        <v>155000</v>
      </c>
      <c r="J1119" s="52"/>
    </row>
    <row r="1120" spans="2:10" x14ac:dyDescent="0.25">
      <c r="B1120" s="35">
        <v>8</v>
      </c>
      <c r="C1120" s="36" t="s">
        <v>80</v>
      </c>
      <c r="D1120" s="38">
        <f>[1]Actuals!D1123</f>
        <v>0</v>
      </c>
      <c r="E1120" s="38">
        <f>[1]Actuals!G1123</f>
        <v>0</v>
      </c>
      <c r="F1120" s="61">
        <f>[1]Actuals!J1123</f>
        <v>0</v>
      </c>
      <c r="J1120" s="52"/>
    </row>
    <row r="1121" spans="2:10" x14ac:dyDescent="0.25">
      <c r="B1121" s="35">
        <f>B1120+1</f>
        <v>9</v>
      </c>
      <c r="C1121" s="36" t="s">
        <v>81</v>
      </c>
      <c r="D1121" s="38">
        <f>[1]Actuals!D1124</f>
        <v>550000</v>
      </c>
      <c r="E1121" s="38">
        <f>[1]Actuals!G1124</f>
        <v>550000</v>
      </c>
      <c r="F1121" s="61">
        <f>[1]Actuals!J1124</f>
        <v>499020</v>
      </c>
      <c r="G1121" s="76"/>
      <c r="H1121" s="76"/>
      <c r="J1121" s="52"/>
    </row>
    <row r="1122" spans="2:10" s="8" customFormat="1" x14ac:dyDescent="0.25">
      <c r="B1122" s="35">
        <f t="shared" si="16"/>
        <v>10</v>
      </c>
      <c r="C1122" s="36" t="s">
        <v>82</v>
      </c>
      <c r="D1122" s="38">
        <f>[1]Actuals!D1125</f>
        <v>0</v>
      </c>
      <c r="E1122" s="38">
        <f>[1]Actuals!G1125</f>
        <v>0</v>
      </c>
      <c r="F1122" s="61">
        <f>[1]Actuals!J1125</f>
        <v>0</v>
      </c>
      <c r="G1122" s="142"/>
      <c r="H1122" s="142"/>
      <c r="I1122" s="30"/>
      <c r="J1122" s="52"/>
    </row>
    <row r="1123" spans="2:10" x14ac:dyDescent="0.25">
      <c r="B1123" s="35">
        <f t="shared" si="16"/>
        <v>11</v>
      </c>
      <c r="C1123" s="36" t="s">
        <v>83</v>
      </c>
      <c r="D1123" s="38">
        <f>[1]Actuals!D1126</f>
        <v>0</v>
      </c>
      <c r="E1123" s="38">
        <f>[1]Actuals!G1126</f>
        <v>0</v>
      </c>
      <c r="F1123" s="61">
        <f>[1]Actuals!J1126</f>
        <v>0</v>
      </c>
      <c r="J1123" s="52"/>
    </row>
    <row r="1124" spans="2:10" x14ac:dyDescent="0.25">
      <c r="B1124" s="35">
        <f t="shared" si="16"/>
        <v>12</v>
      </c>
      <c r="C1124" s="36" t="s">
        <v>84</v>
      </c>
      <c r="D1124" s="38">
        <f>[1]Actuals!D1127</f>
        <v>0</v>
      </c>
      <c r="E1124" s="38">
        <f>[1]Actuals!G1127</f>
        <v>0</v>
      </c>
      <c r="F1124" s="61">
        <f>[1]Actuals!J1127</f>
        <v>0</v>
      </c>
      <c r="J1124" s="52"/>
    </row>
    <row r="1125" spans="2:10" x14ac:dyDescent="0.25">
      <c r="B1125" s="35">
        <f t="shared" si="16"/>
        <v>13</v>
      </c>
      <c r="C1125" s="36" t="s">
        <v>85</v>
      </c>
      <c r="D1125" s="38">
        <f>[1]Actuals!D1128</f>
        <v>0</v>
      </c>
      <c r="E1125" s="38">
        <f>[1]Actuals!G1128</f>
        <v>0</v>
      </c>
      <c r="F1125" s="61">
        <f>[1]Actuals!J1128</f>
        <v>0</v>
      </c>
      <c r="J1125" s="52"/>
    </row>
    <row r="1126" spans="2:10" ht="15.75" thickBot="1" x14ac:dyDescent="0.3">
      <c r="B1126" s="35">
        <v>14</v>
      </c>
      <c r="C1126" s="53" t="s">
        <v>86</v>
      </c>
      <c r="D1126" s="97">
        <f>[1]Actuals!D1130</f>
        <v>50000</v>
      </c>
      <c r="E1126" s="97">
        <f>[1]Actuals!G1130</f>
        <v>3730</v>
      </c>
      <c r="F1126" s="98">
        <f>[1]Actuals!J1130</f>
        <v>70400</v>
      </c>
      <c r="G1126" s="76"/>
      <c r="H1126" s="76"/>
      <c r="J1126" s="52"/>
    </row>
    <row r="1127" spans="2:10" ht="15.75" thickBot="1" x14ac:dyDescent="0.3">
      <c r="B1127" s="31"/>
      <c r="C1127" s="145" t="s">
        <v>70</v>
      </c>
      <c r="D1127" s="45">
        <f>SUM(D1113:D1126)</f>
        <v>670000</v>
      </c>
      <c r="E1127" s="45">
        <f>SUM(E1113:E1126)</f>
        <v>581380</v>
      </c>
      <c r="F1127" s="46">
        <f>SUM(F1113:F1126)</f>
        <v>812100</v>
      </c>
      <c r="I1127" s="48"/>
      <c r="J1127" s="42"/>
    </row>
    <row r="1128" spans="2:10" ht="15.75" thickBot="1" x14ac:dyDescent="0.3">
      <c r="B1128" s="35"/>
      <c r="C1128" s="145" t="s">
        <v>87</v>
      </c>
      <c r="D1128" s="45">
        <f>D1127+D1111+D1107+D1103</f>
        <v>1440000</v>
      </c>
      <c r="E1128" s="45">
        <f>E1127+E1111+E1107+E1103</f>
        <v>844380</v>
      </c>
      <c r="F1128" s="46">
        <f>F1127+F1111+F1107+F1103</f>
        <v>1872020</v>
      </c>
      <c r="I1128" s="48"/>
      <c r="J1128" s="42"/>
    </row>
    <row r="1129" spans="2:10" x14ac:dyDescent="0.25">
      <c r="B1129" s="31" t="s">
        <v>88</v>
      </c>
      <c r="C1129" s="32" t="s">
        <v>89</v>
      </c>
      <c r="D1129" s="33"/>
      <c r="E1129" s="33"/>
      <c r="F1129" s="34"/>
    </row>
    <row r="1130" spans="2:10" x14ac:dyDescent="0.25">
      <c r="B1130" s="35">
        <v>1</v>
      </c>
      <c r="C1130" s="36" t="s">
        <v>57</v>
      </c>
      <c r="D1130" s="38">
        <f>[1]Actuals!D1134</f>
        <v>0</v>
      </c>
      <c r="E1130" s="38">
        <f>[1]Actuals!G1134</f>
        <v>0</v>
      </c>
      <c r="F1130" s="61">
        <f>[1]Actuals!J1134</f>
        <v>0</v>
      </c>
      <c r="G1130" s="64"/>
      <c r="H1130" s="64"/>
      <c r="I1130" s="62"/>
      <c r="J1130" s="52"/>
    </row>
    <row r="1131" spans="2:10" x14ac:dyDescent="0.25">
      <c r="B1131" s="35">
        <v>2</v>
      </c>
      <c r="C1131" s="36" t="s">
        <v>58</v>
      </c>
      <c r="D1131" s="38">
        <f>[1]Actuals!D1135</f>
        <v>0</v>
      </c>
      <c r="E1131" s="38">
        <f>[1]Actuals!G1135</f>
        <v>0</v>
      </c>
      <c r="F1131" s="61">
        <f>[1]Actuals!J1135</f>
        <v>0</v>
      </c>
    </row>
    <row r="1132" spans="2:10" x14ac:dyDescent="0.25">
      <c r="B1132" s="35">
        <v>3</v>
      </c>
      <c r="C1132" s="36" t="s">
        <v>90</v>
      </c>
      <c r="D1132" s="38">
        <f>[1]Actuals!D1136</f>
        <v>500000</v>
      </c>
      <c r="E1132" s="38">
        <f>[1]Actuals!G1136</f>
        <v>0</v>
      </c>
      <c r="F1132" s="61">
        <f>[1]Actuals!J1136</f>
        <v>370000</v>
      </c>
      <c r="G1132" s="76"/>
      <c r="H1132" s="76"/>
      <c r="I1132" s="81"/>
    </row>
    <row r="1133" spans="2:10" x14ac:dyDescent="0.25">
      <c r="B1133" s="35">
        <v>4</v>
      </c>
      <c r="C1133" s="36" t="s">
        <v>60</v>
      </c>
      <c r="D1133" s="38">
        <f>[1]Actuals!D1137</f>
        <v>50000</v>
      </c>
      <c r="E1133" s="38">
        <f>[1]Actuals!G1137</f>
        <v>0</v>
      </c>
      <c r="F1133" s="61">
        <f>[1]Actuals!J1137</f>
        <v>145000</v>
      </c>
      <c r="G1133" s="76"/>
      <c r="H1133" s="76"/>
      <c r="I1133" s="81"/>
    </row>
    <row r="1134" spans="2:10" ht="15.75" thickBot="1" x14ac:dyDescent="0.3">
      <c r="B1134" s="35">
        <v>5</v>
      </c>
      <c r="C1134" s="43" t="s">
        <v>61</v>
      </c>
      <c r="D1134" s="38">
        <f>[1]Actuals!D1138</f>
        <v>0</v>
      </c>
      <c r="E1134" s="38">
        <f>[1]Actuals!G1138</f>
        <v>0</v>
      </c>
      <c r="F1134" s="61">
        <f>[1]Actuals!J1138</f>
        <v>0</v>
      </c>
    </row>
    <row r="1135" spans="2:10" ht="15.75" thickBot="1" x14ac:dyDescent="0.3">
      <c r="B1135" s="31"/>
      <c r="C1135" s="145" t="s">
        <v>70</v>
      </c>
      <c r="D1135" s="45">
        <f>SUM(D1130:D1134)</f>
        <v>550000</v>
      </c>
      <c r="E1135" s="45">
        <f>SUM(E1130:E1134)</f>
        <v>0</v>
      </c>
      <c r="F1135" s="46">
        <f>SUM(F1130:F1134)</f>
        <v>515000</v>
      </c>
      <c r="I1135" s="48"/>
      <c r="J1135" s="42"/>
    </row>
    <row r="1136" spans="2:10" ht="15.75" thickBot="1" x14ac:dyDescent="0.3">
      <c r="B1136" s="85"/>
      <c r="C1136" s="145" t="s">
        <v>106</v>
      </c>
      <c r="D1136" s="45">
        <f>D1135+D1128+D1095+D1061+D1070</f>
        <v>23682014.666666668</v>
      </c>
      <c r="E1136" s="45">
        <f>E1135+E1128+E1095+E1061+E1070</f>
        <v>17445834.666666668</v>
      </c>
      <c r="F1136" s="46">
        <f>F1135+F1128+F1095+F1061+F1070</f>
        <v>25947718</v>
      </c>
      <c r="I1136" s="48"/>
      <c r="J1136" s="42"/>
    </row>
    <row r="1137" spans="2:6" x14ac:dyDescent="0.25">
      <c r="B1137" s="2"/>
      <c r="C1137" s="3" t="s">
        <v>12</v>
      </c>
      <c r="D1137" s="100"/>
      <c r="E1137" s="100"/>
      <c r="F1137" s="101"/>
    </row>
    <row r="1139" spans="2:6" ht="15.75" thickBot="1" x14ac:dyDescent="0.3">
      <c r="B1139" s="2"/>
      <c r="C1139" s="3"/>
      <c r="D1139" s="4"/>
      <c r="E1139" s="5"/>
      <c r="F1139" s="5"/>
    </row>
    <row r="1140" spans="2:6" ht="14.25" customHeight="1" x14ac:dyDescent="0.2">
      <c r="B1140" s="9" t="s">
        <v>0</v>
      </c>
      <c r="C1140" s="10" t="s">
        <v>154</v>
      </c>
      <c r="D1140" s="11">
        <v>29</v>
      </c>
      <c r="E1140" s="12" t="str">
        <f>$E$2</f>
        <v>PAKISTAN TOBACCO BOARD                                          BUDGET ESTIMATES,  2024-25</v>
      </c>
      <c r="F1140" s="13"/>
    </row>
    <row r="1141" spans="2:6" ht="12.75" customHeight="1" x14ac:dyDescent="0.2">
      <c r="B1141" s="136"/>
      <c r="C1141" s="143"/>
      <c r="D1141" s="17"/>
      <c r="E1141" s="18"/>
      <c r="F1141" s="19"/>
    </row>
    <row r="1142" spans="2:6" ht="30.75" thickBot="1" x14ac:dyDescent="0.25">
      <c r="B1142" s="137"/>
      <c r="C1142" s="144"/>
      <c r="D1142" s="22" t="str">
        <f>$D$4</f>
        <v>Budget Estimates                                             2023-24</v>
      </c>
      <c r="E1142" s="23" t="str">
        <f>$E$4</f>
        <v>Revised Estimates
 2023-24</v>
      </c>
      <c r="F1142" s="24" t="str">
        <f>$F$4</f>
        <v>Proposed Budget 
2024-2025</v>
      </c>
    </row>
    <row r="1143" spans="2:6" x14ac:dyDescent="0.25">
      <c r="B1143" s="31" t="s">
        <v>6</v>
      </c>
      <c r="C1143" s="32" t="s">
        <v>7</v>
      </c>
      <c r="D1143" s="33"/>
      <c r="E1143" s="33"/>
      <c r="F1143" s="34"/>
    </row>
    <row r="1144" spans="2:6" x14ac:dyDescent="0.25">
      <c r="B1144" s="31" t="s">
        <v>8</v>
      </c>
      <c r="C1144" s="32" t="s">
        <v>9</v>
      </c>
      <c r="D1144" s="33"/>
      <c r="E1144" s="33"/>
      <c r="F1144" s="34"/>
    </row>
    <row r="1145" spans="2:6" x14ac:dyDescent="0.25">
      <c r="B1145" s="35">
        <v>1</v>
      </c>
      <c r="C1145" s="36" t="s">
        <v>10</v>
      </c>
      <c r="D1145" s="37">
        <f>[1]Actuals!D1150</f>
        <v>0</v>
      </c>
      <c r="E1145" s="38">
        <f>[1]Actuals!G1150</f>
        <v>0</v>
      </c>
      <c r="F1145" s="39">
        <f>[1]Actuals!J1150</f>
        <v>0</v>
      </c>
    </row>
    <row r="1146" spans="2:6" ht="15.75" thickBot="1" x14ac:dyDescent="0.3">
      <c r="B1146" s="35">
        <v>2</v>
      </c>
      <c r="C1146" s="43" t="s">
        <v>11</v>
      </c>
      <c r="D1146" s="37">
        <f>[1]Actuals!D1151</f>
        <v>0</v>
      </c>
      <c r="E1146" s="38">
        <f>[1]Actuals!G1151</f>
        <v>0</v>
      </c>
      <c r="F1146" s="39">
        <f>[1]Actuals!J1151</f>
        <v>0</v>
      </c>
    </row>
    <row r="1147" spans="2:6" ht="15.75" thickBot="1" x14ac:dyDescent="0.3">
      <c r="B1147" s="35" t="s">
        <v>12</v>
      </c>
      <c r="C1147" s="44" t="s">
        <v>13</v>
      </c>
      <c r="D1147" s="45">
        <f>SUM(D1145:D1146)</f>
        <v>0</v>
      </c>
      <c r="E1147" s="45">
        <f>SUM(E1145:E1146)</f>
        <v>0</v>
      </c>
      <c r="F1147" s="46">
        <f>SUM(F1145:F1146)</f>
        <v>0</v>
      </c>
    </row>
    <row r="1148" spans="2:6" x14ac:dyDescent="0.25">
      <c r="B1148" s="31" t="s">
        <v>14</v>
      </c>
      <c r="C1148" s="77" t="s">
        <v>15</v>
      </c>
      <c r="D1148" s="69"/>
      <c r="E1148" s="69"/>
      <c r="F1148" s="70"/>
    </row>
    <row r="1149" spans="2:6" ht="15.75" thickBot="1" x14ac:dyDescent="0.3">
      <c r="B1149" s="35">
        <v>1</v>
      </c>
      <c r="C1149" s="36" t="s">
        <v>10</v>
      </c>
      <c r="D1149" s="37">
        <f>[1]Actuals!D1154</f>
        <v>1341630</v>
      </c>
      <c r="E1149" s="38">
        <f>[1]Actuals!G1154</f>
        <v>1333680</v>
      </c>
      <c r="F1149" s="39">
        <f>[1]Actuals!J1154</f>
        <v>1398870</v>
      </c>
    </row>
    <row r="1150" spans="2:6" ht="15.75" thickBot="1" x14ac:dyDescent="0.3">
      <c r="B1150" s="35"/>
      <c r="C1150" s="44" t="s">
        <v>16</v>
      </c>
      <c r="D1150" s="45">
        <f>SUM(D1149:D1149)</f>
        <v>1341630</v>
      </c>
      <c r="E1150" s="45">
        <f>SUM(E1149:E1149)</f>
        <v>1333680</v>
      </c>
      <c r="F1150" s="46">
        <f>SUM(F1149:F1149)</f>
        <v>1398870</v>
      </c>
    </row>
    <row r="1151" spans="2:6" x14ac:dyDescent="0.25">
      <c r="B1151" s="31" t="s">
        <v>17</v>
      </c>
      <c r="C1151" s="77" t="s">
        <v>18</v>
      </c>
      <c r="D1151" s="69"/>
      <c r="E1151" s="69"/>
      <c r="F1151" s="70"/>
    </row>
    <row r="1152" spans="2:6" x14ac:dyDescent="0.25">
      <c r="B1152" s="35">
        <v>1</v>
      </c>
      <c r="C1152" s="36" t="s">
        <v>113</v>
      </c>
      <c r="D1152" s="37">
        <f>[1]Actuals!D1157</f>
        <v>89076</v>
      </c>
      <c r="E1152" s="38">
        <f>[1]Actuals!G1157</f>
        <v>89076</v>
      </c>
      <c r="F1152" s="39">
        <f>[1]Actuals!J1157</f>
        <v>89076</v>
      </c>
    </row>
    <row r="1153" spans="2:11" x14ac:dyDescent="0.25">
      <c r="B1153" s="35">
        <v>2</v>
      </c>
      <c r="C1153" s="36" t="s">
        <v>20</v>
      </c>
      <c r="D1153" s="37">
        <f>[1]Actuals!D1158</f>
        <v>499608</v>
      </c>
      <c r="E1153" s="38">
        <f>[1]Actuals!G1158</f>
        <v>499608</v>
      </c>
      <c r="F1153" s="39">
        <f>[1]Actuals!J1158</f>
        <v>839322</v>
      </c>
    </row>
    <row r="1154" spans="2:11" x14ac:dyDescent="0.25">
      <c r="B1154" s="35">
        <v>3</v>
      </c>
      <c r="C1154" s="36" t="s">
        <v>21</v>
      </c>
      <c r="D1154" s="37">
        <f>[1]Actuals!D1159</f>
        <v>0</v>
      </c>
      <c r="E1154" s="38">
        <f>[1]Actuals!G1159</f>
        <v>0</v>
      </c>
      <c r="F1154" s="39">
        <f>[1]Actuals!J1159</f>
        <v>0</v>
      </c>
      <c r="G1154" s="40"/>
      <c r="H1154" s="40"/>
      <c r="I1154" s="41"/>
      <c r="K1154" s="51"/>
    </row>
    <row r="1155" spans="2:11" x14ac:dyDescent="0.25">
      <c r="B1155" s="35">
        <v>4</v>
      </c>
      <c r="C1155" s="36" t="s">
        <v>22</v>
      </c>
      <c r="D1155" s="37">
        <f>[1]Actuals!D1160</f>
        <v>1800</v>
      </c>
      <c r="E1155" s="38">
        <f>[1]Actuals!G1160</f>
        <v>1800</v>
      </c>
      <c r="F1155" s="39">
        <f>[1]Actuals!J1160</f>
        <v>1800</v>
      </c>
    </row>
    <row r="1156" spans="2:11" x14ac:dyDescent="0.25">
      <c r="B1156" s="35">
        <v>5</v>
      </c>
      <c r="C1156" s="36" t="s">
        <v>23</v>
      </c>
      <c r="D1156" s="37">
        <f>[1]Actuals!D1161</f>
        <v>223605</v>
      </c>
      <c r="E1156" s="38">
        <f>[1]Actuals!G1161</f>
        <v>113790</v>
      </c>
      <c r="F1156" s="39">
        <f>[1]Actuals!J1161</f>
        <v>233145</v>
      </c>
    </row>
    <row r="1157" spans="2:11" x14ac:dyDescent="0.25">
      <c r="B1157" s="35">
        <v>6</v>
      </c>
      <c r="C1157" s="36" t="s">
        <v>24</v>
      </c>
      <c r="D1157" s="37">
        <f>[1]Actuals!D1162</f>
        <v>72000</v>
      </c>
      <c r="E1157" s="38">
        <f>[1]Actuals!G1162</f>
        <v>72000</v>
      </c>
      <c r="F1157" s="39">
        <f>[1]Actuals!J1162</f>
        <v>72000</v>
      </c>
    </row>
    <row r="1158" spans="2:11" x14ac:dyDescent="0.25">
      <c r="B1158" s="35">
        <v>7</v>
      </c>
      <c r="C1158" s="36" t="s">
        <v>25</v>
      </c>
      <c r="D1158" s="37">
        <f>[1]Actuals!D1163</f>
        <v>0</v>
      </c>
      <c r="E1158" s="38">
        <f>[1]Actuals!G1163</f>
        <v>0</v>
      </c>
      <c r="F1158" s="39">
        <f>[1]Actuals!J1163</f>
        <v>0</v>
      </c>
    </row>
    <row r="1159" spans="2:11" x14ac:dyDescent="0.25">
      <c r="B1159" s="35">
        <v>8</v>
      </c>
      <c r="C1159" s="36" t="s">
        <v>26</v>
      </c>
      <c r="D1159" s="37">
        <f>[1]Actuals!D1164</f>
        <v>0</v>
      </c>
      <c r="E1159" s="38">
        <f>[1]Actuals!G1164</f>
        <v>0</v>
      </c>
      <c r="F1159" s="39">
        <f>[1]Actuals!J1164</f>
        <v>0</v>
      </c>
    </row>
    <row r="1160" spans="2:11" x14ac:dyDescent="0.25">
      <c r="B1160" s="35">
        <v>9</v>
      </c>
      <c r="C1160" s="36" t="s">
        <v>27</v>
      </c>
      <c r="D1160" s="37">
        <f>[1]Actuals!D1165</f>
        <v>0</v>
      </c>
      <c r="E1160" s="38">
        <f>[1]Actuals!G1165</f>
        <v>0</v>
      </c>
      <c r="F1160" s="39">
        <f>[1]Actuals!J1165</f>
        <v>0</v>
      </c>
    </row>
    <row r="1161" spans="2:11" x14ac:dyDescent="0.25">
      <c r="B1161" s="35">
        <v>10</v>
      </c>
      <c r="C1161" s="36" t="s">
        <v>28</v>
      </c>
      <c r="D1161" s="37">
        <f>[1]Actuals!D1166</f>
        <v>0</v>
      </c>
      <c r="E1161" s="38">
        <f>[1]Actuals!G1166</f>
        <v>0</v>
      </c>
      <c r="F1161" s="39">
        <f>[1]Actuals!J1166</f>
        <v>0</v>
      </c>
    </row>
    <row r="1162" spans="2:11" x14ac:dyDescent="0.25">
      <c r="B1162" s="35">
        <v>11</v>
      </c>
      <c r="C1162" s="36" t="s">
        <v>29</v>
      </c>
      <c r="D1162" s="37">
        <f>[1]Actuals!D1167</f>
        <v>0</v>
      </c>
      <c r="E1162" s="38">
        <f>[1]Actuals!G1167</f>
        <v>0</v>
      </c>
      <c r="F1162" s="39">
        <f>[1]Actuals!J1167</f>
        <v>0</v>
      </c>
    </row>
    <row r="1163" spans="2:11" x14ac:dyDescent="0.25">
      <c r="B1163" s="35">
        <v>12</v>
      </c>
      <c r="C1163" s="36" t="s">
        <v>30</v>
      </c>
      <c r="D1163" s="37">
        <f>[1]Actuals!D1168</f>
        <v>0</v>
      </c>
      <c r="E1163" s="38">
        <f>[1]Actuals!G1168</f>
        <v>0</v>
      </c>
      <c r="F1163" s="39">
        <f>[1]Actuals!J1168</f>
        <v>0</v>
      </c>
    </row>
    <row r="1164" spans="2:11" x14ac:dyDescent="0.25">
      <c r="B1164" s="35">
        <v>13</v>
      </c>
      <c r="C1164" s="36" t="s">
        <v>31</v>
      </c>
      <c r="D1164" s="37">
        <f>[1]Actuals!D1169</f>
        <v>0</v>
      </c>
      <c r="E1164" s="38">
        <f>[1]Actuals!G1169</f>
        <v>0</v>
      </c>
      <c r="F1164" s="39">
        <f>[1]Actuals!J1169</f>
        <v>0</v>
      </c>
    </row>
    <row r="1165" spans="2:11" x14ac:dyDescent="0.25">
      <c r="B1165" s="35">
        <v>14</v>
      </c>
      <c r="C1165" s="36" t="s">
        <v>100</v>
      </c>
      <c r="D1165" s="37">
        <f>[1]Actuals!D1170</f>
        <v>0</v>
      </c>
      <c r="E1165" s="38">
        <f>[1]Actuals!G1170</f>
        <v>0</v>
      </c>
      <c r="F1165" s="39">
        <f>[1]Actuals!J1170</f>
        <v>0</v>
      </c>
    </row>
    <row r="1166" spans="2:11" x14ac:dyDescent="0.25">
      <c r="B1166" s="35">
        <v>15</v>
      </c>
      <c r="C1166" s="36" t="s">
        <v>101</v>
      </c>
      <c r="D1166" s="37">
        <f>[1]Actuals!D1171</f>
        <v>0</v>
      </c>
      <c r="E1166" s="38">
        <f>[1]Actuals!G1171</f>
        <v>0</v>
      </c>
      <c r="F1166" s="39">
        <f>[1]Actuals!J1171</f>
        <v>0</v>
      </c>
    </row>
    <row r="1167" spans="2:11" x14ac:dyDescent="0.25">
      <c r="B1167" s="35">
        <v>16</v>
      </c>
      <c r="C1167" s="36" t="s">
        <v>34</v>
      </c>
      <c r="D1167" s="37">
        <f>[1]Actuals!D1172</f>
        <v>200028</v>
      </c>
      <c r="E1167" s="38">
        <f>[1]Actuals!G1172</f>
        <v>200028</v>
      </c>
      <c r="F1167" s="39">
        <f>[1]Actuals!J1172</f>
        <v>200028</v>
      </c>
      <c r="G1167" s="40"/>
      <c r="H1167" s="40"/>
      <c r="I1167" s="41"/>
    </row>
    <row r="1168" spans="2:11" x14ac:dyDescent="0.25">
      <c r="B1168" s="35">
        <v>17</v>
      </c>
      <c r="C1168" s="36" t="s">
        <v>35</v>
      </c>
      <c r="D1168" s="37">
        <f>[1]Actuals!D1173</f>
        <v>124908</v>
      </c>
      <c r="E1168" s="38">
        <f>[1]Actuals!G1173</f>
        <v>124908</v>
      </c>
      <c r="F1168" s="39">
        <f>[1]Actuals!J1173</f>
        <v>124908</v>
      </c>
      <c r="G1168" s="40"/>
      <c r="H1168" s="40"/>
      <c r="I1168" s="41"/>
    </row>
    <row r="1169" spans="2:12" x14ac:dyDescent="0.25">
      <c r="B1169" s="35">
        <v>18</v>
      </c>
      <c r="C1169" s="36" t="s">
        <v>36</v>
      </c>
      <c r="D1169" s="37">
        <f>[1]Actuals!D1174</f>
        <v>124908</v>
      </c>
      <c r="E1169" s="38">
        <f>[1]Actuals!G1174</f>
        <v>124908</v>
      </c>
      <c r="F1169" s="39">
        <f>[1]Actuals!J1174</f>
        <v>124908</v>
      </c>
      <c r="G1169" s="40"/>
      <c r="H1169" s="40"/>
      <c r="I1169" s="41"/>
    </row>
    <row r="1170" spans="2:12" x14ac:dyDescent="0.25">
      <c r="B1170" s="35">
        <v>19</v>
      </c>
      <c r="C1170" s="36" t="s">
        <v>37</v>
      </c>
      <c r="D1170" s="37">
        <f>[1]Actuals!D1175</f>
        <v>469570.49999999994</v>
      </c>
      <c r="E1170" s="38">
        <f>[1]Actuals!G1175</f>
        <v>466809.33333333337</v>
      </c>
      <c r="F1170" s="39">
        <f>[1]Actuals!J1175</f>
        <v>489604.49999999994</v>
      </c>
      <c r="G1170" s="40"/>
      <c r="H1170" s="40"/>
      <c r="I1170" s="41"/>
    </row>
    <row r="1171" spans="2:12" x14ac:dyDescent="0.25">
      <c r="B1171" s="35">
        <v>20</v>
      </c>
      <c r="C1171" s="36" t="s">
        <v>38</v>
      </c>
      <c r="D1171" s="37">
        <f>[1]Actuals!D1176</f>
        <v>0</v>
      </c>
      <c r="E1171" s="38">
        <f>[1]Actuals!G1176</f>
        <v>0</v>
      </c>
      <c r="F1171" s="39">
        <f>[1]Actuals!J1176</f>
        <v>349717.5</v>
      </c>
      <c r="G1171" s="40"/>
      <c r="H1171" s="40"/>
      <c r="I1171" s="41"/>
    </row>
    <row r="1172" spans="2:12" ht="15.75" thickBot="1" x14ac:dyDescent="0.3">
      <c r="B1172" s="35">
        <v>21</v>
      </c>
      <c r="C1172" s="53" t="s">
        <v>39</v>
      </c>
      <c r="D1172" s="37">
        <f>[1]Actuals!D1177</f>
        <v>0</v>
      </c>
      <c r="E1172" s="38">
        <f>[1]Actuals!G1177</f>
        <v>0</v>
      </c>
      <c r="F1172" s="39">
        <f>[1]Actuals!J1177</f>
        <v>0</v>
      </c>
    </row>
    <row r="1173" spans="2:12" ht="15.75" thickBot="1" x14ac:dyDescent="0.3">
      <c r="B1173" s="35"/>
      <c r="C1173" s="44" t="s">
        <v>16</v>
      </c>
      <c r="D1173" s="45">
        <f>SUM(D1151:D1172)</f>
        <v>1805503.5</v>
      </c>
      <c r="E1173" s="45">
        <f>SUM(E1151:E1172)</f>
        <v>1692927.3333333335</v>
      </c>
      <c r="F1173" s="46">
        <f>SUM(F1151:F1172)</f>
        <v>2524509</v>
      </c>
    </row>
    <row r="1174" spans="2:12" ht="15.75" thickBot="1" x14ac:dyDescent="0.3">
      <c r="B1174" s="35"/>
      <c r="C1174" s="44" t="s">
        <v>40</v>
      </c>
      <c r="D1174" s="45">
        <f>D1173+D1150+D1147</f>
        <v>3147133.5</v>
      </c>
      <c r="E1174" s="45">
        <f>E1173+E1150+E1147</f>
        <v>3026607.3333333335</v>
      </c>
      <c r="F1174" s="46">
        <f>F1173+F1150+F1147</f>
        <v>3923379</v>
      </c>
      <c r="I1174" s="48"/>
      <c r="J1174" s="42"/>
    </row>
    <row r="1175" spans="2:12" ht="15" customHeight="1" x14ac:dyDescent="0.25">
      <c r="B1175" s="31" t="s">
        <v>41</v>
      </c>
      <c r="C1175" s="55" t="s">
        <v>42</v>
      </c>
      <c r="D1175" s="56"/>
      <c r="E1175" s="56"/>
      <c r="F1175" s="57"/>
      <c r="G1175" s="47"/>
      <c r="H1175" s="47"/>
      <c r="I1175" s="48"/>
      <c r="J1175" s="42"/>
    </row>
    <row r="1176" spans="2:12" x14ac:dyDescent="0.25">
      <c r="B1176" s="35">
        <v>1</v>
      </c>
      <c r="C1176" s="58" t="s">
        <v>43</v>
      </c>
      <c r="D1176" s="59">
        <f>[1]Actuals!D1181</f>
        <v>20000</v>
      </c>
      <c r="E1176" s="59">
        <f>[1]Actuals!G1181</f>
        <v>20000</v>
      </c>
      <c r="F1176" s="60">
        <f>[1]Actuals!J1181</f>
        <v>25000</v>
      </c>
      <c r="G1176" s="47"/>
      <c r="H1176" s="47"/>
      <c r="I1176" s="48"/>
      <c r="J1176" s="42"/>
    </row>
    <row r="1177" spans="2:12" x14ac:dyDescent="0.25">
      <c r="B1177" s="35">
        <v>2</v>
      </c>
      <c r="C1177" s="36" t="s">
        <v>44</v>
      </c>
      <c r="D1177" s="38">
        <f>[1]Actuals!D1182</f>
        <v>10000</v>
      </c>
      <c r="E1177" s="38">
        <f>[1]Actuals!G1182</f>
        <v>10000</v>
      </c>
      <c r="F1177" s="61">
        <f>[1]Actuals!J1182</f>
        <v>10000</v>
      </c>
      <c r="G1177" s="64"/>
      <c r="H1177" s="64"/>
      <c r="J1177" s="126"/>
    </row>
    <row r="1178" spans="2:12" x14ac:dyDescent="0.25">
      <c r="B1178" s="35">
        <v>3</v>
      </c>
      <c r="C1178" s="36" t="s">
        <v>45</v>
      </c>
      <c r="D1178" s="38">
        <f>[1]Actuals!D1183</f>
        <v>0</v>
      </c>
      <c r="E1178" s="38">
        <f>[1]Actuals!G1183</f>
        <v>0</v>
      </c>
      <c r="F1178" s="61">
        <f>[1]Actuals!J1183</f>
        <v>0</v>
      </c>
      <c r="G1178" s="64"/>
      <c r="H1178" s="64"/>
      <c r="I1178" s="48"/>
      <c r="J1178" s="126"/>
    </row>
    <row r="1179" spans="2:12" x14ac:dyDescent="0.25">
      <c r="B1179" s="35">
        <v>4</v>
      </c>
      <c r="C1179" s="36" t="s">
        <v>46</v>
      </c>
      <c r="D1179" s="38">
        <f>[1]Actuals!D1184</f>
        <v>50000</v>
      </c>
      <c r="E1179" s="38">
        <f>[1]Actuals!G1184</f>
        <v>27000</v>
      </c>
      <c r="F1179" s="61">
        <f>[1]Actuals!J1184</f>
        <v>50000</v>
      </c>
      <c r="G1179" s="64"/>
      <c r="H1179" s="64"/>
      <c r="I1179" s="48"/>
      <c r="J1179" s="126"/>
    </row>
    <row r="1180" spans="2:12" x14ac:dyDescent="0.25">
      <c r="B1180" s="35">
        <v>5</v>
      </c>
      <c r="C1180" s="36" t="s">
        <v>47</v>
      </c>
      <c r="D1180" s="38">
        <f>[1]Actuals!D1185</f>
        <v>0</v>
      </c>
      <c r="E1180" s="38">
        <f>[1]Actuals!G1185</f>
        <v>0</v>
      </c>
      <c r="F1180" s="61">
        <f>[1]Actuals!J1185</f>
        <v>0</v>
      </c>
      <c r="G1180" s="47"/>
      <c r="H1180" s="47"/>
      <c r="I1180" s="48"/>
      <c r="J1180" s="42"/>
    </row>
    <row r="1181" spans="2:12" x14ac:dyDescent="0.25">
      <c r="B1181" s="35">
        <v>6</v>
      </c>
      <c r="C1181" s="43" t="s">
        <v>48</v>
      </c>
      <c r="D1181" s="38">
        <f>[1]Actuals!D1186</f>
        <v>43370</v>
      </c>
      <c r="E1181" s="38">
        <f>[1]Actuals!G1186</f>
        <v>43370</v>
      </c>
      <c r="F1181" s="61">
        <f>[1]Actuals!J1186</f>
        <v>43370</v>
      </c>
      <c r="G1181" s="47"/>
      <c r="H1181" s="47"/>
      <c r="I1181" s="48"/>
      <c r="J1181" s="42"/>
    </row>
    <row r="1182" spans="2:12" ht="15.75" thickBot="1" x14ac:dyDescent="0.3">
      <c r="B1182" s="35">
        <v>7</v>
      </c>
      <c r="C1182" s="53" t="s">
        <v>49</v>
      </c>
      <c r="D1182" s="59">
        <f>[1]Actuals!D1187</f>
        <v>0</v>
      </c>
      <c r="E1182" s="59">
        <f>[1]Actuals!G1187</f>
        <v>0</v>
      </c>
      <c r="F1182" s="60">
        <f>[1]Actuals!J1187</f>
        <v>0</v>
      </c>
      <c r="G1182" s="119"/>
      <c r="H1182" s="120"/>
      <c r="I1182" s="50"/>
      <c r="J1182" s="84"/>
      <c r="L1182" s="8"/>
    </row>
    <row r="1183" spans="2:12" ht="15.75" thickBot="1" x14ac:dyDescent="0.3">
      <c r="B1183" s="35"/>
      <c r="C1183" s="44" t="s">
        <v>16</v>
      </c>
      <c r="D1183" s="45">
        <f>SUM(D1176:D1182)</f>
        <v>123370</v>
      </c>
      <c r="E1183" s="45">
        <f>SUM(E1176:E1182)</f>
        <v>100370</v>
      </c>
      <c r="F1183" s="46">
        <f>SUM(F1176:F1182)</f>
        <v>128370</v>
      </c>
      <c r="G1183" s="47"/>
      <c r="H1183" s="47"/>
      <c r="I1183" s="48"/>
      <c r="J1183" s="42"/>
    </row>
    <row r="1184" spans="2:12" x14ac:dyDescent="0.25">
      <c r="B1184" s="31" t="s">
        <v>50</v>
      </c>
      <c r="C1184" s="32" t="s">
        <v>51</v>
      </c>
      <c r="D1184" s="33"/>
      <c r="E1184" s="33"/>
      <c r="F1184" s="34"/>
    </row>
    <row r="1185" spans="2:10" x14ac:dyDescent="0.25">
      <c r="B1185" s="31" t="s">
        <v>8</v>
      </c>
      <c r="C1185" s="32" t="s">
        <v>114</v>
      </c>
      <c r="D1185" s="33"/>
      <c r="E1185" s="33"/>
      <c r="F1185" s="34"/>
    </row>
    <row r="1186" spans="2:10" x14ac:dyDescent="0.25">
      <c r="B1186" s="122">
        <v>1</v>
      </c>
      <c r="C1186" s="36" t="s">
        <v>115</v>
      </c>
      <c r="D1186" s="38">
        <f>[1]Actuals!D1191</f>
        <v>20000</v>
      </c>
      <c r="E1186" s="38">
        <f>[1]Actuals!G1191</f>
        <v>20000</v>
      </c>
      <c r="F1186" s="61">
        <f>[1]Actuals!J1191</f>
        <v>25000</v>
      </c>
    </row>
    <row r="1187" spans="2:10" x14ac:dyDescent="0.25">
      <c r="B1187" s="122">
        <v>2</v>
      </c>
      <c r="C1187" s="36" t="s">
        <v>116</v>
      </c>
      <c r="D1187" s="38">
        <f>[1]Actuals!D1192</f>
        <v>5000</v>
      </c>
      <c r="E1187" s="38">
        <f>[1]Actuals!G1192</f>
        <v>0</v>
      </c>
      <c r="F1187" s="61">
        <f>[1]Actuals!J1192</f>
        <v>3000</v>
      </c>
      <c r="J1187" s="126"/>
    </row>
    <row r="1188" spans="2:10" x14ac:dyDescent="0.25">
      <c r="B1188" s="122">
        <v>3</v>
      </c>
      <c r="C1188" s="36" t="s">
        <v>117</v>
      </c>
      <c r="D1188" s="38">
        <f>[1]Actuals!D1193</f>
        <v>14000</v>
      </c>
      <c r="E1188" s="38">
        <f>[1]Actuals!G1193</f>
        <v>38000</v>
      </c>
      <c r="F1188" s="61">
        <f>[1]Actuals!J1193</f>
        <v>20000</v>
      </c>
    </row>
    <row r="1189" spans="2:10" x14ac:dyDescent="0.25">
      <c r="B1189" s="122">
        <v>4</v>
      </c>
      <c r="C1189" s="36" t="s">
        <v>118</v>
      </c>
      <c r="D1189" s="38">
        <f>[1]Actuals!D1194</f>
        <v>15000</v>
      </c>
      <c r="E1189" s="38">
        <f>[1]Actuals!G1194</f>
        <v>13000</v>
      </c>
      <c r="F1189" s="61">
        <f>[1]Actuals!J1194</f>
        <v>15000</v>
      </c>
    </row>
    <row r="1190" spans="2:10" x14ac:dyDescent="0.25">
      <c r="B1190" s="122">
        <v>5</v>
      </c>
      <c r="C1190" s="36" t="s">
        <v>119</v>
      </c>
      <c r="D1190" s="38">
        <f>[1]Actuals!D1195</f>
        <v>0</v>
      </c>
      <c r="E1190" s="38">
        <f>[1]Actuals!G1195</f>
        <v>0</v>
      </c>
      <c r="F1190" s="61">
        <f>[1]Actuals!J1195</f>
        <v>0</v>
      </c>
    </row>
    <row r="1191" spans="2:10" x14ac:dyDescent="0.25">
      <c r="B1191" s="122">
        <v>6</v>
      </c>
      <c r="C1191" s="36" t="s">
        <v>120</v>
      </c>
      <c r="D1191" s="38">
        <f>[1]Actuals!D1196</f>
        <v>0</v>
      </c>
      <c r="E1191" s="38">
        <f>[1]Actuals!G1196</f>
        <v>0</v>
      </c>
      <c r="F1191" s="61">
        <f>[1]Actuals!J1196</f>
        <v>0</v>
      </c>
    </row>
    <row r="1192" spans="2:10" x14ac:dyDescent="0.25">
      <c r="B1192" s="122">
        <v>7</v>
      </c>
      <c r="C1192" s="36" t="s">
        <v>121</v>
      </c>
      <c r="D1192" s="38">
        <f>[1]Actuals!D1197</f>
        <v>0</v>
      </c>
      <c r="E1192" s="38">
        <f>[1]Actuals!G1197</f>
        <v>0</v>
      </c>
      <c r="F1192" s="61">
        <f>[1]Actuals!J1197</f>
        <v>0</v>
      </c>
    </row>
    <row r="1193" spans="2:10" x14ac:dyDescent="0.25">
      <c r="B1193" s="122">
        <v>8</v>
      </c>
      <c r="C1193" s="36" t="s">
        <v>123</v>
      </c>
      <c r="D1193" s="38">
        <f>[1]Actuals!D1198</f>
        <v>75000</v>
      </c>
      <c r="E1193" s="38">
        <f>[1]Actuals!G1198</f>
        <v>20000</v>
      </c>
      <c r="F1193" s="61">
        <f>[1]Actuals!J1198</f>
        <v>60000</v>
      </c>
    </row>
    <row r="1194" spans="2:10" x14ac:dyDescent="0.25">
      <c r="B1194" s="122">
        <v>9</v>
      </c>
      <c r="C1194" s="36" t="s">
        <v>124</v>
      </c>
      <c r="D1194" s="38">
        <f>[1]Actuals!D1199</f>
        <v>3000</v>
      </c>
      <c r="E1194" s="38">
        <f>[1]Actuals!G1199</f>
        <v>3000</v>
      </c>
      <c r="F1194" s="61">
        <f>[1]Actuals!J1199</f>
        <v>3500</v>
      </c>
      <c r="J1194" s="126"/>
    </row>
    <row r="1195" spans="2:10" x14ac:dyDescent="0.25">
      <c r="B1195" s="122">
        <v>10</v>
      </c>
      <c r="C1195" s="36" t="s">
        <v>125</v>
      </c>
      <c r="D1195" s="38">
        <f>[1]Actuals!D1200</f>
        <v>0</v>
      </c>
      <c r="E1195" s="38">
        <f>[1]Actuals!G1200</f>
        <v>0</v>
      </c>
      <c r="F1195" s="61">
        <f>[1]Actuals!J1200</f>
        <v>0</v>
      </c>
    </row>
    <row r="1196" spans="2:10" x14ac:dyDescent="0.25">
      <c r="B1196" s="122">
        <v>11</v>
      </c>
      <c r="C1196" s="43" t="s">
        <v>126</v>
      </c>
      <c r="D1196" s="38">
        <f>[1]Actuals!D1201</f>
        <v>100000</v>
      </c>
      <c r="E1196" s="38">
        <f>[1]Actuals!G1201</f>
        <v>50000</v>
      </c>
      <c r="F1196" s="61">
        <f>[1]Actuals!J1201</f>
        <v>60000</v>
      </c>
    </row>
    <row r="1197" spans="2:10" x14ac:dyDescent="0.25">
      <c r="B1197" s="122">
        <v>12</v>
      </c>
      <c r="C1197" s="43" t="s">
        <v>127</v>
      </c>
      <c r="D1197" s="38">
        <f>[1]Actuals!D1202</f>
        <v>0</v>
      </c>
      <c r="E1197" s="38">
        <f>[1]Actuals!G1202</f>
        <v>0</v>
      </c>
      <c r="F1197" s="61">
        <f>[1]Actuals!J1202</f>
        <v>0</v>
      </c>
      <c r="J1197" s="126"/>
    </row>
    <row r="1198" spans="2:10" ht="15.75" thickBot="1" x14ac:dyDescent="0.3">
      <c r="B1198" s="35">
        <v>13</v>
      </c>
      <c r="C1198" s="53" t="s">
        <v>122</v>
      </c>
      <c r="D1198" s="38">
        <f>[1]Actuals!D1203</f>
        <v>25000</v>
      </c>
      <c r="E1198" s="38">
        <f>[1]Actuals!G1203</f>
        <v>25000</v>
      </c>
      <c r="F1198" s="61">
        <f>[1]Actuals!J1203</f>
        <v>30000</v>
      </c>
      <c r="J1198" s="126"/>
    </row>
    <row r="1199" spans="2:10" ht="15.75" thickBot="1" x14ac:dyDescent="0.3">
      <c r="B1199" s="85"/>
      <c r="C1199" s="44" t="s">
        <v>16</v>
      </c>
      <c r="D1199" s="45">
        <f>SUM(D1186:D1198)</f>
        <v>257000</v>
      </c>
      <c r="E1199" s="45">
        <f>SUM(E1186:E1198)</f>
        <v>169000</v>
      </c>
      <c r="F1199" s="46">
        <f>SUM(F1186:F1198)</f>
        <v>216500</v>
      </c>
    </row>
    <row r="1200" spans="2:10" x14ac:dyDescent="0.25">
      <c r="B1200" s="86"/>
      <c r="C1200" s="87"/>
      <c r="D1200" s="88"/>
      <c r="E1200" s="88"/>
      <c r="F1200" s="88"/>
    </row>
    <row r="1201" spans="2:10" ht="15.75" thickBot="1" x14ac:dyDescent="0.3">
      <c r="B1201" s="86"/>
      <c r="C1201" s="87"/>
      <c r="D1201" s="88"/>
      <c r="E1201" s="88"/>
      <c r="F1201" s="88"/>
    </row>
    <row r="1202" spans="2:10" ht="14.25" customHeight="1" x14ac:dyDescent="0.2">
      <c r="B1202" s="9" t="s">
        <v>0</v>
      </c>
      <c r="C1202" s="10" t="s">
        <v>154</v>
      </c>
      <c r="D1202" s="11">
        <v>30</v>
      </c>
      <c r="E1202" s="12" t="str">
        <f>$E$2</f>
        <v>PAKISTAN TOBACCO BOARD                                          BUDGET ESTIMATES,  2024-25</v>
      </c>
      <c r="F1202" s="13"/>
    </row>
    <row r="1203" spans="2:10" ht="12.75" customHeight="1" x14ac:dyDescent="0.2">
      <c r="B1203" s="136"/>
      <c r="C1203" s="143"/>
      <c r="D1203" s="17"/>
      <c r="E1203" s="18"/>
      <c r="F1203" s="19"/>
    </row>
    <row r="1204" spans="2:10" ht="30.75" thickBot="1" x14ac:dyDescent="0.25">
      <c r="B1204" s="137"/>
      <c r="C1204" s="144"/>
      <c r="D1204" s="22" t="str">
        <f>$D$4</f>
        <v>Budget Estimates                                             2023-24</v>
      </c>
      <c r="E1204" s="23" t="str">
        <f>$E$4</f>
        <v>Revised Estimates
 2023-24</v>
      </c>
      <c r="F1204" s="24" t="str">
        <f>$F$4</f>
        <v>Proposed Budget 
2024-2025</v>
      </c>
    </row>
    <row r="1205" spans="2:10" x14ac:dyDescent="0.25">
      <c r="B1205" s="121" t="s">
        <v>155</v>
      </c>
      <c r="C1205" s="32" t="s">
        <v>52</v>
      </c>
      <c r="D1205" s="33"/>
      <c r="E1205" s="33"/>
      <c r="F1205" s="34"/>
    </row>
    <row r="1206" spans="2:10" ht="15.75" thickBot="1" x14ac:dyDescent="0.3">
      <c r="B1206" s="122">
        <v>1</v>
      </c>
      <c r="C1206" s="36" t="s">
        <v>53</v>
      </c>
      <c r="D1206" s="38">
        <f>[1]Actuals!D1211</f>
        <v>0</v>
      </c>
      <c r="E1206" s="38">
        <f>[1]Actuals!G1211</f>
        <v>0</v>
      </c>
      <c r="F1206" s="61">
        <f>[1]Actuals!J1211</f>
        <v>0</v>
      </c>
    </row>
    <row r="1207" spans="2:10" ht="15.75" thickBot="1" x14ac:dyDescent="0.3">
      <c r="B1207" s="131"/>
      <c r="C1207" s="44" t="s">
        <v>13</v>
      </c>
      <c r="D1207" s="45">
        <f>SUM(D1206:D1206)</f>
        <v>0</v>
      </c>
      <c r="E1207" s="45">
        <f>SUM(E1206:E1206)</f>
        <v>0</v>
      </c>
      <c r="F1207" s="46">
        <f>SUM(F1206:F1206)</f>
        <v>0</v>
      </c>
    </row>
    <row r="1208" spans="2:10" ht="15.75" thickBot="1" x14ac:dyDescent="0.3">
      <c r="B1208" s="131"/>
      <c r="C1208" s="44" t="s">
        <v>111</v>
      </c>
      <c r="D1208" s="45">
        <f>D1199+D1207</f>
        <v>257000</v>
      </c>
      <c r="E1208" s="45">
        <f>E1199+E1207</f>
        <v>169000</v>
      </c>
      <c r="F1208" s="46">
        <f>F1199+F1207</f>
        <v>216500</v>
      </c>
      <c r="I1208" s="48"/>
      <c r="J1208" s="42"/>
    </row>
    <row r="1209" spans="2:10" x14ac:dyDescent="0.25">
      <c r="B1209" s="31" t="s">
        <v>54</v>
      </c>
      <c r="C1209" s="32" t="s">
        <v>55</v>
      </c>
      <c r="D1209" s="33"/>
      <c r="E1209" s="33"/>
      <c r="F1209" s="34"/>
    </row>
    <row r="1210" spans="2:10" x14ac:dyDescent="0.25">
      <c r="B1210" s="31" t="s">
        <v>8</v>
      </c>
      <c r="C1210" s="32" t="s">
        <v>56</v>
      </c>
      <c r="D1210" s="33"/>
      <c r="E1210" s="33"/>
      <c r="F1210" s="34"/>
    </row>
    <row r="1211" spans="2:10" x14ac:dyDescent="0.25">
      <c r="B1211" s="35">
        <v>1</v>
      </c>
      <c r="C1211" s="36" t="s">
        <v>57</v>
      </c>
      <c r="D1211" s="38">
        <f>[1]Actuals!D1216</f>
        <v>0</v>
      </c>
      <c r="E1211" s="38">
        <f>[1]Actuals!G1216</f>
        <v>0</v>
      </c>
      <c r="F1211" s="61">
        <f>[1]Actuals!J1216</f>
        <v>0</v>
      </c>
      <c r="G1211" s="64"/>
      <c r="H1211" s="64"/>
      <c r="J1211" s="52"/>
    </row>
    <row r="1212" spans="2:10" x14ac:dyDescent="0.25">
      <c r="B1212" s="35">
        <v>2</v>
      </c>
      <c r="C1212" s="36" t="s">
        <v>58</v>
      </c>
      <c r="D1212" s="38">
        <f>[1]Actuals!D1217</f>
        <v>0</v>
      </c>
      <c r="E1212" s="38">
        <f>[1]Actuals!G1217</f>
        <v>0</v>
      </c>
      <c r="F1212" s="61">
        <f>[1]Actuals!J1217</f>
        <v>0</v>
      </c>
      <c r="G1212" s="64"/>
      <c r="H1212" s="64"/>
      <c r="J1212" s="52"/>
    </row>
    <row r="1213" spans="2:10" x14ac:dyDescent="0.25">
      <c r="B1213" s="35">
        <v>3</v>
      </c>
      <c r="C1213" s="36" t="s">
        <v>90</v>
      </c>
      <c r="D1213" s="38">
        <f>[1]Actuals!D1218</f>
        <v>10000</v>
      </c>
      <c r="E1213" s="38">
        <f>[1]Actuals!G1218</f>
        <v>2500</v>
      </c>
      <c r="F1213" s="61">
        <f>[1]Actuals!J1218</f>
        <v>10000</v>
      </c>
      <c r="G1213" s="64"/>
      <c r="H1213" s="64"/>
      <c r="I1213" s="62"/>
      <c r="J1213" s="52"/>
    </row>
    <row r="1214" spans="2:10" x14ac:dyDescent="0.25">
      <c r="B1214" s="35">
        <v>4</v>
      </c>
      <c r="C1214" s="36" t="s">
        <v>60</v>
      </c>
      <c r="D1214" s="38">
        <f>[1]Actuals!D1219</f>
        <v>5000</v>
      </c>
      <c r="E1214" s="38">
        <f>[1]Actuals!G1219</f>
        <v>0</v>
      </c>
      <c r="F1214" s="61">
        <f>[1]Actuals!J1219</f>
        <v>5000</v>
      </c>
      <c r="G1214" s="76"/>
      <c r="H1214" s="76"/>
      <c r="J1214" s="52"/>
    </row>
    <row r="1215" spans="2:10" ht="15.75" thickBot="1" x14ac:dyDescent="0.3">
      <c r="B1215" s="35">
        <v>5</v>
      </c>
      <c r="C1215" s="43" t="s">
        <v>61</v>
      </c>
      <c r="D1215" s="38">
        <f>[1]Actuals!D1220</f>
        <v>0</v>
      </c>
      <c r="E1215" s="38">
        <f>[1]Actuals!G1220</f>
        <v>0</v>
      </c>
      <c r="F1215" s="61">
        <f>[1]Actuals!J1220</f>
        <v>0</v>
      </c>
      <c r="G1215" s="64"/>
      <c r="H1215" s="64"/>
      <c r="J1215" s="52"/>
    </row>
    <row r="1216" spans="2:10" ht="15.75" thickBot="1" x14ac:dyDescent="0.3">
      <c r="B1216" s="35"/>
      <c r="C1216" s="44" t="s">
        <v>16</v>
      </c>
      <c r="D1216" s="45">
        <f>SUM(D1211:D1215)</f>
        <v>15000</v>
      </c>
      <c r="E1216" s="45">
        <f>SUM(E1211:E1215)</f>
        <v>2500</v>
      </c>
      <c r="F1216" s="46">
        <f>SUM(F1211:F1215)</f>
        <v>15000</v>
      </c>
      <c r="G1216" s="135"/>
      <c r="H1216" s="135"/>
    </row>
    <row r="1217" spans="2:10" x14ac:dyDescent="0.25">
      <c r="B1217" s="31" t="s">
        <v>14</v>
      </c>
      <c r="C1217" s="77" t="s">
        <v>64</v>
      </c>
      <c r="D1217" s="69"/>
      <c r="E1217" s="69"/>
      <c r="F1217" s="70"/>
      <c r="G1217" s="135"/>
      <c r="H1217" s="135"/>
    </row>
    <row r="1218" spans="2:10" x14ac:dyDescent="0.25">
      <c r="B1218" s="35">
        <v>1</v>
      </c>
      <c r="C1218" s="36" t="s">
        <v>65</v>
      </c>
      <c r="D1218" s="38">
        <f>[1]Actuals!D1223</f>
        <v>10000</v>
      </c>
      <c r="E1218" s="38">
        <f>[1]Actuals!G1223</f>
        <v>5000</v>
      </c>
      <c r="F1218" s="61">
        <f>[1]Actuals!J1223</f>
        <v>10000</v>
      </c>
      <c r="G1218" s="64"/>
      <c r="H1218" s="64"/>
      <c r="J1218" s="52"/>
    </row>
    <row r="1219" spans="2:10" ht="15.75" thickBot="1" x14ac:dyDescent="0.3">
      <c r="B1219" s="35">
        <v>2</v>
      </c>
      <c r="C1219" s="43" t="s">
        <v>66</v>
      </c>
      <c r="D1219" s="38">
        <f>[1]Actuals!D1224</f>
        <v>10000</v>
      </c>
      <c r="E1219" s="38">
        <f>[1]Actuals!G1224</f>
        <v>18958</v>
      </c>
      <c r="F1219" s="61">
        <f>[1]Actuals!J1224</f>
        <v>20000</v>
      </c>
      <c r="G1219" s="64"/>
      <c r="H1219" s="64"/>
      <c r="J1219" s="52"/>
    </row>
    <row r="1220" spans="2:10" ht="15.75" thickBot="1" x14ac:dyDescent="0.3">
      <c r="B1220" s="35"/>
      <c r="C1220" s="44" t="s">
        <v>62</v>
      </c>
      <c r="D1220" s="45">
        <f>SUM(D1218:D1219)</f>
        <v>20000</v>
      </c>
      <c r="E1220" s="45">
        <f>SUM(E1218:E1219)</f>
        <v>23958</v>
      </c>
      <c r="F1220" s="46">
        <f>SUM(F1218:F1219)</f>
        <v>30000</v>
      </c>
      <c r="G1220" s="135"/>
      <c r="H1220" s="135"/>
      <c r="J1220" s="52"/>
    </row>
    <row r="1221" spans="2:10" x14ac:dyDescent="0.25">
      <c r="B1221" s="31" t="s">
        <v>17</v>
      </c>
      <c r="C1221" s="77" t="s">
        <v>67</v>
      </c>
      <c r="D1221" s="69"/>
      <c r="E1221" s="69"/>
      <c r="F1221" s="70"/>
      <c r="G1221" s="135"/>
      <c r="H1221" s="135"/>
      <c r="J1221" s="52"/>
    </row>
    <row r="1222" spans="2:10" x14ac:dyDescent="0.25">
      <c r="B1222" s="35">
        <v>1</v>
      </c>
      <c r="C1222" s="36" t="s">
        <v>68</v>
      </c>
      <c r="D1222" s="38">
        <f>[1]Actuals!D1227</f>
        <v>5000</v>
      </c>
      <c r="E1222" s="38">
        <f>[1]Actuals!G1227</f>
        <v>5000</v>
      </c>
      <c r="F1222" s="61">
        <f>[1]Actuals!J1227</f>
        <v>7000</v>
      </c>
      <c r="G1222" s="64"/>
      <c r="H1222" s="64"/>
      <c r="J1222" s="52"/>
    </row>
    <row r="1223" spans="2:10" ht="15.75" thickBot="1" x14ac:dyDescent="0.3">
      <c r="B1223" s="35">
        <v>2</v>
      </c>
      <c r="C1223" s="43" t="s">
        <v>69</v>
      </c>
      <c r="D1223" s="38">
        <f>[1]Actuals!D1228</f>
        <v>0</v>
      </c>
      <c r="E1223" s="38">
        <f>[1]Actuals!G1228</f>
        <v>0</v>
      </c>
      <c r="F1223" s="61">
        <f>[1]Actuals!J1228</f>
        <v>0</v>
      </c>
      <c r="G1223" s="64"/>
      <c r="H1223" s="64"/>
      <c r="J1223" s="52"/>
    </row>
    <row r="1224" spans="2:10" ht="15.75" thickBot="1" x14ac:dyDescent="0.3">
      <c r="B1224" s="31"/>
      <c r="C1224" s="44" t="s">
        <v>70</v>
      </c>
      <c r="D1224" s="45">
        <f>SUM(D1222:D1223)</f>
        <v>5000</v>
      </c>
      <c r="E1224" s="45">
        <f>SUM(E1222:E1223)</f>
        <v>5000</v>
      </c>
      <c r="F1224" s="46">
        <f>SUM(F1222:F1223)</f>
        <v>7000</v>
      </c>
      <c r="G1224" s="135"/>
      <c r="H1224" s="135"/>
    </row>
    <row r="1225" spans="2:10" x14ac:dyDescent="0.25">
      <c r="B1225" s="31" t="s">
        <v>71</v>
      </c>
      <c r="C1225" s="105" t="s">
        <v>72</v>
      </c>
      <c r="D1225" s="106"/>
      <c r="E1225" s="106"/>
      <c r="F1225" s="107"/>
      <c r="G1225" s="135"/>
      <c r="H1225" s="135"/>
    </row>
    <row r="1226" spans="2:10" x14ac:dyDescent="0.25">
      <c r="B1226" s="35">
        <v>1</v>
      </c>
      <c r="C1226" s="36" t="s">
        <v>73</v>
      </c>
      <c r="D1226" s="38">
        <f>[1]Actuals!D1231</f>
        <v>0</v>
      </c>
      <c r="E1226" s="38">
        <f>[1]Actuals!G1231</f>
        <v>0</v>
      </c>
      <c r="F1226" s="61">
        <f>[1]Actuals!J1231</f>
        <v>0</v>
      </c>
      <c r="G1226" s="64"/>
      <c r="H1226" s="64"/>
      <c r="J1226" s="52"/>
    </row>
    <row r="1227" spans="2:10" x14ac:dyDescent="0.25">
      <c r="B1227" s="35">
        <f>B1226+1</f>
        <v>2</v>
      </c>
      <c r="C1227" s="36" t="s">
        <v>74</v>
      </c>
      <c r="D1227" s="38">
        <f>[1]Actuals!D1232</f>
        <v>3000</v>
      </c>
      <c r="E1227" s="38">
        <f>[1]Actuals!G1232</f>
        <v>3000</v>
      </c>
      <c r="F1227" s="61">
        <f>[1]Actuals!J1232</f>
        <v>3000</v>
      </c>
      <c r="G1227" s="64"/>
      <c r="H1227" s="64"/>
      <c r="J1227" s="52"/>
    </row>
    <row r="1228" spans="2:10" x14ac:dyDescent="0.25">
      <c r="B1228" s="35">
        <f t="shared" ref="B1228:B1238" si="17">B1227+1</f>
        <v>3</v>
      </c>
      <c r="C1228" s="36" t="s">
        <v>75</v>
      </c>
      <c r="D1228" s="38">
        <f>[1]Actuals!D1233</f>
        <v>0</v>
      </c>
      <c r="E1228" s="38">
        <f>[1]Actuals!G1233</f>
        <v>0</v>
      </c>
      <c r="F1228" s="61">
        <f>[1]Actuals!J1233</f>
        <v>0</v>
      </c>
      <c r="G1228" s="64"/>
      <c r="H1228" s="64"/>
      <c r="J1228" s="52"/>
    </row>
    <row r="1229" spans="2:10" x14ac:dyDescent="0.25">
      <c r="B1229" s="35">
        <f t="shared" si="17"/>
        <v>4</v>
      </c>
      <c r="C1229" s="36" t="s">
        <v>76</v>
      </c>
      <c r="D1229" s="38">
        <f>[1]Actuals!D1234</f>
        <v>0</v>
      </c>
      <c r="E1229" s="38">
        <f>[1]Actuals!G1234</f>
        <v>0</v>
      </c>
      <c r="F1229" s="61">
        <f>[1]Actuals!J1234</f>
        <v>0</v>
      </c>
      <c r="G1229" s="64"/>
      <c r="H1229" s="64"/>
      <c r="J1229" s="52"/>
    </row>
    <row r="1230" spans="2:10" x14ac:dyDescent="0.25">
      <c r="B1230" s="35">
        <f t="shared" si="17"/>
        <v>5</v>
      </c>
      <c r="C1230" s="36" t="s">
        <v>77</v>
      </c>
      <c r="D1230" s="38">
        <f>[1]Actuals!D1235</f>
        <v>0</v>
      </c>
      <c r="E1230" s="38">
        <f>[1]Actuals!G1235</f>
        <v>0</v>
      </c>
      <c r="F1230" s="61">
        <f>[1]Actuals!J1235</f>
        <v>0</v>
      </c>
      <c r="G1230" s="64"/>
      <c r="H1230" s="64"/>
      <c r="J1230" s="52"/>
    </row>
    <row r="1231" spans="2:10" x14ac:dyDescent="0.25">
      <c r="B1231" s="35">
        <f t="shared" si="17"/>
        <v>6</v>
      </c>
      <c r="C1231" s="36" t="s">
        <v>78</v>
      </c>
      <c r="D1231" s="38">
        <f>[1]Actuals!D1236</f>
        <v>0</v>
      </c>
      <c r="E1231" s="38">
        <f>[1]Actuals!G1236</f>
        <v>0</v>
      </c>
      <c r="F1231" s="61">
        <f>[1]Actuals!J1236</f>
        <v>0</v>
      </c>
      <c r="G1231" s="64"/>
      <c r="H1231" s="64"/>
      <c r="J1231" s="52"/>
    </row>
    <row r="1232" spans="2:10" x14ac:dyDescent="0.25">
      <c r="B1232" s="35">
        <v>7</v>
      </c>
      <c r="C1232" s="95" t="s">
        <v>79</v>
      </c>
      <c r="D1232" s="38">
        <f>[1]Actuals!D1237</f>
        <v>0</v>
      </c>
      <c r="E1232" s="38">
        <f>[1]Actuals!G1237</f>
        <v>0</v>
      </c>
      <c r="F1232" s="61">
        <f>[1]Actuals!J1237</f>
        <v>0</v>
      </c>
      <c r="G1232" s="64"/>
      <c r="H1232" s="64"/>
      <c r="J1232" s="52"/>
    </row>
    <row r="1233" spans="2:10" x14ac:dyDescent="0.25">
      <c r="B1233" s="35">
        <v>8</v>
      </c>
      <c r="C1233" s="36" t="s">
        <v>80</v>
      </c>
      <c r="D1233" s="38">
        <f>[1]Actuals!D1238</f>
        <v>0</v>
      </c>
      <c r="E1233" s="38">
        <f>[1]Actuals!G1238</f>
        <v>0</v>
      </c>
      <c r="F1233" s="61">
        <f>[1]Actuals!J1238</f>
        <v>0</v>
      </c>
      <c r="G1233" s="64"/>
      <c r="H1233" s="64"/>
      <c r="J1233" s="52"/>
    </row>
    <row r="1234" spans="2:10" x14ac:dyDescent="0.25">
      <c r="B1234" s="35">
        <f>B1233+1</f>
        <v>9</v>
      </c>
      <c r="C1234" s="36" t="s">
        <v>81</v>
      </c>
      <c r="D1234" s="38">
        <f>[1]Actuals!D1239</f>
        <v>150000</v>
      </c>
      <c r="E1234" s="38">
        <f>[1]Actuals!G1239</f>
        <v>93500</v>
      </c>
      <c r="F1234" s="61">
        <f>[1]Actuals!J1239</f>
        <v>150000</v>
      </c>
      <c r="G1234" s="64"/>
      <c r="H1234" s="64"/>
      <c r="J1234" s="52"/>
    </row>
    <row r="1235" spans="2:10" s="8" customFormat="1" x14ac:dyDescent="0.25">
      <c r="B1235" s="35">
        <f t="shared" si="17"/>
        <v>10</v>
      </c>
      <c r="C1235" s="36" t="s">
        <v>82</v>
      </c>
      <c r="D1235" s="38">
        <f>[1]Actuals!D1240</f>
        <v>0</v>
      </c>
      <c r="E1235" s="38">
        <f>[1]Actuals!G1240</f>
        <v>0</v>
      </c>
      <c r="F1235" s="61">
        <f>[1]Actuals!J1240</f>
        <v>0</v>
      </c>
      <c r="G1235" s="64"/>
      <c r="H1235" s="64"/>
      <c r="I1235" s="30"/>
      <c r="J1235" s="52"/>
    </row>
    <row r="1236" spans="2:10" x14ac:dyDescent="0.25">
      <c r="B1236" s="35">
        <f t="shared" si="17"/>
        <v>11</v>
      </c>
      <c r="C1236" s="36" t="s">
        <v>83</v>
      </c>
      <c r="D1236" s="38">
        <f>[1]Actuals!D1241</f>
        <v>0</v>
      </c>
      <c r="E1236" s="38">
        <f>[1]Actuals!G1241</f>
        <v>0</v>
      </c>
      <c r="F1236" s="61">
        <f>[1]Actuals!J1241</f>
        <v>0</v>
      </c>
      <c r="G1236" s="64"/>
      <c r="H1236" s="64"/>
      <c r="J1236" s="52"/>
    </row>
    <row r="1237" spans="2:10" x14ac:dyDescent="0.25">
      <c r="B1237" s="35">
        <f t="shared" si="17"/>
        <v>12</v>
      </c>
      <c r="C1237" s="36" t="s">
        <v>84</v>
      </c>
      <c r="D1237" s="38">
        <f>[1]Actuals!D1242</f>
        <v>0</v>
      </c>
      <c r="E1237" s="38">
        <f>[1]Actuals!G1242</f>
        <v>0</v>
      </c>
      <c r="F1237" s="61">
        <f>[1]Actuals!J1242</f>
        <v>0</v>
      </c>
      <c r="G1237" s="64"/>
      <c r="H1237" s="64"/>
      <c r="J1237" s="52"/>
    </row>
    <row r="1238" spans="2:10" x14ac:dyDescent="0.25">
      <c r="B1238" s="35">
        <f t="shared" si="17"/>
        <v>13</v>
      </c>
      <c r="C1238" s="36" t="s">
        <v>85</v>
      </c>
      <c r="D1238" s="38">
        <f>[1]Actuals!D1243</f>
        <v>0</v>
      </c>
      <c r="E1238" s="38">
        <f>[1]Actuals!G1243</f>
        <v>0</v>
      </c>
      <c r="F1238" s="61">
        <f>[1]Actuals!J1243</f>
        <v>0</v>
      </c>
      <c r="G1238" s="64"/>
      <c r="H1238" s="64"/>
      <c r="J1238" s="52"/>
    </row>
    <row r="1239" spans="2:10" ht="15.75" thickBot="1" x14ac:dyDescent="0.3">
      <c r="B1239" s="35">
        <v>14</v>
      </c>
      <c r="C1239" s="53" t="s">
        <v>86</v>
      </c>
      <c r="D1239" s="97">
        <f>[1]Actuals!D1245</f>
        <v>20000</v>
      </c>
      <c r="E1239" s="97">
        <f>[1]Actuals!G1245</f>
        <v>5000</v>
      </c>
      <c r="F1239" s="98">
        <f>[1]Actuals!J1245</f>
        <v>35000</v>
      </c>
      <c r="G1239" s="64"/>
      <c r="H1239" s="64"/>
      <c r="J1239" s="52"/>
    </row>
    <row r="1240" spans="2:10" ht="15.75" thickBot="1" x14ac:dyDescent="0.3">
      <c r="B1240" s="31"/>
      <c r="C1240" s="44" t="s">
        <v>70</v>
      </c>
      <c r="D1240" s="45">
        <f>SUM(D1226:D1239)</f>
        <v>173000</v>
      </c>
      <c r="E1240" s="45">
        <f>SUM(E1226:E1239)</f>
        <v>101500</v>
      </c>
      <c r="F1240" s="46">
        <f>SUM(F1226:F1239)</f>
        <v>188000</v>
      </c>
    </row>
    <row r="1241" spans="2:10" ht="15.75" thickBot="1" x14ac:dyDescent="0.3">
      <c r="B1241" s="35"/>
      <c r="C1241" s="44" t="s">
        <v>87</v>
      </c>
      <c r="D1241" s="45">
        <f>D1240+D1224+D1220+D1216</f>
        <v>213000</v>
      </c>
      <c r="E1241" s="45">
        <f>E1240+E1224+E1220+E1216</f>
        <v>132958</v>
      </c>
      <c r="F1241" s="46">
        <f>F1240+F1224+F1220+F1216</f>
        <v>240000</v>
      </c>
      <c r="I1241" s="48"/>
      <c r="J1241" s="42"/>
    </row>
    <row r="1242" spans="2:10" x14ac:dyDescent="0.25">
      <c r="B1242" s="31" t="s">
        <v>88</v>
      </c>
      <c r="C1242" s="77" t="s">
        <v>89</v>
      </c>
      <c r="D1242" s="69"/>
      <c r="E1242" s="69"/>
      <c r="F1242" s="70"/>
    </row>
    <row r="1243" spans="2:10" x14ac:dyDescent="0.25">
      <c r="B1243" s="35">
        <v>1</v>
      </c>
      <c r="C1243" s="36" t="s">
        <v>57</v>
      </c>
      <c r="D1243" s="38">
        <f>[1]Actuals!D1249</f>
        <v>0</v>
      </c>
      <c r="E1243" s="38">
        <f>[1]Actuals!G1249</f>
        <v>0</v>
      </c>
      <c r="F1243" s="61">
        <f>[1]Actuals!J1249</f>
        <v>0</v>
      </c>
      <c r="G1243" s="64"/>
      <c r="H1243" s="64"/>
      <c r="J1243" s="52"/>
    </row>
    <row r="1244" spans="2:10" x14ac:dyDescent="0.25">
      <c r="B1244" s="35">
        <v>2</v>
      </c>
      <c r="C1244" s="36" t="s">
        <v>58</v>
      </c>
      <c r="D1244" s="38">
        <f>[1]Actuals!D1250</f>
        <v>0</v>
      </c>
      <c r="E1244" s="38">
        <f>[1]Actuals!G1250</f>
        <v>0</v>
      </c>
      <c r="F1244" s="61">
        <f>[1]Actuals!J1250</f>
        <v>0</v>
      </c>
      <c r="G1244" s="64"/>
      <c r="H1244" s="64"/>
      <c r="J1244" s="52"/>
    </row>
    <row r="1245" spans="2:10" x14ac:dyDescent="0.25">
      <c r="B1245" s="35">
        <v>3</v>
      </c>
      <c r="C1245" s="36" t="s">
        <v>90</v>
      </c>
      <c r="D1245" s="38">
        <f>[1]Actuals!D1251</f>
        <v>50000</v>
      </c>
      <c r="E1245" s="38">
        <f>[1]Actuals!G1251</f>
        <v>0</v>
      </c>
      <c r="F1245" s="61">
        <f>[1]Actuals!J1251</f>
        <v>0</v>
      </c>
      <c r="G1245" s="64"/>
      <c r="H1245" s="64"/>
      <c r="J1245" s="52"/>
    </row>
    <row r="1246" spans="2:10" x14ac:dyDescent="0.25">
      <c r="B1246" s="35">
        <v>4</v>
      </c>
      <c r="C1246" s="36" t="s">
        <v>60</v>
      </c>
      <c r="D1246" s="38">
        <f>[1]Actuals!D1252</f>
        <v>15000</v>
      </c>
      <c r="E1246" s="38">
        <f>[1]Actuals!G1252</f>
        <v>0</v>
      </c>
      <c r="F1246" s="61">
        <f>[1]Actuals!J1252</f>
        <v>0</v>
      </c>
      <c r="G1246" s="64"/>
      <c r="H1246" s="64"/>
      <c r="J1246" s="52"/>
    </row>
    <row r="1247" spans="2:10" ht="15.75" thickBot="1" x14ac:dyDescent="0.3">
      <c r="B1247" s="35">
        <v>5</v>
      </c>
      <c r="C1247" s="43" t="s">
        <v>61</v>
      </c>
      <c r="D1247" s="38">
        <f>[1]Actuals!D1253</f>
        <v>0</v>
      </c>
      <c r="E1247" s="38">
        <f>[1]Actuals!G1253</f>
        <v>0</v>
      </c>
      <c r="F1247" s="61">
        <f>[1]Actuals!J1253</f>
        <v>0</v>
      </c>
      <c r="G1247" s="64"/>
      <c r="H1247" s="64"/>
      <c r="J1247" s="52"/>
    </row>
    <row r="1248" spans="2:10" ht="15.75" thickBot="1" x14ac:dyDescent="0.3">
      <c r="B1248" s="31"/>
      <c r="C1248" s="44" t="s">
        <v>70</v>
      </c>
      <c r="D1248" s="45">
        <f>SUM(D1243:D1247)</f>
        <v>65000</v>
      </c>
      <c r="E1248" s="45">
        <f>SUM(E1243:E1247)</f>
        <v>0</v>
      </c>
      <c r="F1248" s="46">
        <f>SUM(F1243:F1247)</f>
        <v>0</v>
      </c>
    </row>
    <row r="1249" spans="2:10" ht="15.75" thickBot="1" x14ac:dyDescent="0.3">
      <c r="B1249" s="85"/>
      <c r="C1249" s="44" t="s">
        <v>106</v>
      </c>
      <c r="D1249" s="45">
        <f>D1248+D1241+D1208+D1174+D1183</f>
        <v>3805503.5</v>
      </c>
      <c r="E1249" s="45">
        <f>E1248+E1241+E1208+E1174+E1183</f>
        <v>3428935.3333333335</v>
      </c>
      <c r="F1249" s="46">
        <f>F1248+F1241+F1208+F1174+F1183</f>
        <v>4508249</v>
      </c>
      <c r="I1249" s="48"/>
      <c r="J1249" s="42"/>
    </row>
    <row r="1250" spans="2:10" x14ac:dyDescent="0.25">
      <c r="B1250" s="2"/>
      <c r="C1250" s="3" t="s">
        <v>12</v>
      </c>
      <c r="D1250" s="100"/>
      <c r="E1250" s="100"/>
      <c r="F1250" s="101"/>
    </row>
    <row r="1252" spans="2:10" ht="15.75" thickBot="1" x14ac:dyDescent="0.3">
      <c r="B1252" s="2"/>
      <c r="C1252" s="3"/>
      <c r="D1252" s="4"/>
      <c r="E1252" s="5"/>
      <c r="F1252" s="5"/>
    </row>
    <row r="1253" spans="2:10" ht="14.25" customHeight="1" x14ac:dyDescent="0.2">
      <c r="B1253" s="9" t="s">
        <v>0</v>
      </c>
      <c r="C1253" s="10" t="s">
        <v>156</v>
      </c>
      <c r="D1253" s="11">
        <v>31</v>
      </c>
      <c r="E1253" s="12" t="str">
        <f>$E$2</f>
        <v>PAKISTAN TOBACCO BOARD                                          BUDGET ESTIMATES,  2024-25</v>
      </c>
      <c r="F1253" s="13"/>
    </row>
    <row r="1254" spans="2:10" ht="12.75" customHeight="1" x14ac:dyDescent="0.2">
      <c r="B1254" s="136"/>
      <c r="C1254" s="143"/>
      <c r="D1254" s="17"/>
      <c r="E1254" s="18"/>
      <c r="F1254" s="19"/>
    </row>
    <row r="1255" spans="2:10" ht="30.75" thickBot="1" x14ac:dyDescent="0.25">
      <c r="B1255" s="137"/>
      <c r="C1255" s="144"/>
      <c r="D1255" s="22" t="str">
        <f>$D$4</f>
        <v>Budget Estimates                                             2023-24</v>
      </c>
      <c r="E1255" s="23" t="str">
        <f>$E$4</f>
        <v>Revised Estimates
 2023-24</v>
      </c>
      <c r="F1255" s="24" t="str">
        <f>$F$4</f>
        <v>Proposed Budget 
2024-2025</v>
      </c>
    </row>
    <row r="1256" spans="2:10" x14ac:dyDescent="0.25">
      <c r="B1256" s="31" t="s">
        <v>6</v>
      </c>
      <c r="C1256" s="32" t="s">
        <v>7</v>
      </c>
      <c r="D1256" s="33"/>
      <c r="E1256" s="33"/>
      <c r="F1256" s="34"/>
    </row>
    <row r="1257" spans="2:10" x14ac:dyDescent="0.25">
      <c r="B1257" s="31" t="s">
        <v>8</v>
      </c>
      <c r="C1257" s="32" t="s">
        <v>9</v>
      </c>
      <c r="D1257" s="33"/>
      <c r="E1257" s="33"/>
      <c r="F1257" s="34"/>
    </row>
    <row r="1258" spans="2:10" x14ac:dyDescent="0.25">
      <c r="B1258" s="35">
        <v>1</v>
      </c>
      <c r="C1258" s="36" t="s">
        <v>10</v>
      </c>
      <c r="D1258" s="37">
        <f>[1]Actuals!D1265</f>
        <v>1070220</v>
      </c>
      <c r="E1258" s="38">
        <f>[1]Actuals!G1265</f>
        <v>1063120</v>
      </c>
      <c r="F1258" s="39">
        <f>[1]Actuals!J1265</f>
        <v>1121340</v>
      </c>
    </row>
    <row r="1259" spans="2:10" ht="15.75" thickBot="1" x14ac:dyDescent="0.3">
      <c r="B1259" s="35">
        <v>2</v>
      </c>
      <c r="C1259" s="43" t="s">
        <v>11</v>
      </c>
      <c r="D1259" s="37">
        <f>[1]Actuals!D1266</f>
        <v>1800</v>
      </c>
      <c r="E1259" s="38">
        <f>[1]Actuals!G1266</f>
        <v>1800</v>
      </c>
      <c r="F1259" s="39">
        <f>[1]Actuals!J1266</f>
        <v>1800</v>
      </c>
    </row>
    <row r="1260" spans="2:10" ht="15.75" thickBot="1" x14ac:dyDescent="0.3">
      <c r="B1260" s="35" t="s">
        <v>12</v>
      </c>
      <c r="C1260" s="44" t="s">
        <v>13</v>
      </c>
      <c r="D1260" s="45">
        <f>SUM(D1258:D1259)</f>
        <v>1072020</v>
      </c>
      <c r="E1260" s="45">
        <f>SUM(E1258:E1259)</f>
        <v>1064920</v>
      </c>
      <c r="F1260" s="46">
        <f>SUM(F1258:F1259)</f>
        <v>1123140</v>
      </c>
    </row>
    <row r="1261" spans="2:10" x14ac:dyDescent="0.25">
      <c r="B1261" s="31" t="s">
        <v>14</v>
      </c>
      <c r="C1261" s="77" t="s">
        <v>15</v>
      </c>
      <c r="D1261" s="69"/>
      <c r="E1261" s="69"/>
      <c r="F1261" s="70"/>
    </row>
    <row r="1262" spans="2:10" ht="15.75" thickBot="1" x14ac:dyDescent="0.3">
      <c r="B1262" s="35">
        <v>1</v>
      </c>
      <c r="C1262" s="36" t="s">
        <v>10</v>
      </c>
      <c r="D1262" s="37">
        <f>[1]Actuals!D1269</f>
        <v>3733110</v>
      </c>
      <c r="E1262" s="38">
        <f>[1]Actuals!G1269</f>
        <v>3960549.333333333</v>
      </c>
      <c r="F1262" s="39">
        <f>[1]Actuals!J1269</f>
        <v>3358960</v>
      </c>
      <c r="I1262" s="41"/>
    </row>
    <row r="1263" spans="2:10" ht="15.75" thickBot="1" x14ac:dyDescent="0.3">
      <c r="B1263" s="35"/>
      <c r="C1263" s="44" t="s">
        <v>16</v>
      </c>
      <c r="D1263" s="45">
        <f>SUM(D1262:D1262)</f>
        <v>3733110</v>
      </c>
      <c r="E1263" s="45">
        <f>SUM(E1262:E1262)</f>
        <v>3960549.333333333</v>
      </c>
      <c r="F1263" s="46">
        <f>SUM(F1262:F1262)</f>
        <v>3358960</v>
      </c>
      <c r="I1263" s="41"/>
    </row>
    <row r="1264" spans="2:10" x14ac:dyDescent="0.25">
      <c r="B1264" s="31" t="s">
        <v>17</v>
      </c>
      <c r="C1264" s="77" t="s">
        <v>18</v>
      </c>
      <c r="D1264" s="69"/>
      <c r="E1264" s="69"/>
      <c r="F1264" s="70"/>
    </row>
    <row r="1265" spans="2:11" x14ac:dyDescent="0.25">
      <c r="B1265" s="35">
        <v>1</v>
      </c>
      <c r="C1265" s="36" t="s">
        <v>113</v>
      </c>
      <c r="D1265" s="37">
        <f>[1]Actuals!D1272</f>
        <v>347544</v>
      </c>
      <c r="E1265" s="38">
        <f>[1]Actuals!G1272</f>
        <v>325320</v>
      </c>
      <c r="F1265" s="39">
        <f>[1]Actuals!J1272</f>
        <v>311520</v>
      </c>
    </row>
    <row r="1266" spans="2:11" x14ac:dyDescent="0.25">
      <c r="B1266" s="35">
        <v>2</v>
      </c>
      <c r="C1266" s="36" t="s">
        <v>20</v>
      </c>
      <c r="D1266" s="37">
        <f>[1]Actuals!D1273</f>
        <v>1859616</v>
      </c>
      <c r="E1266" s="38">
        <f>[1]Actuals!G1273</f>
        <v>1700712</v>
      </c>
      <c r="F1266" s="39">
        <f>[1]Actuals!J1273</f>
        <v>2688180</v>
      </c>
    </row>
    <row r="1267" spans="2:11" x14ac:dyDescent="0.25">
      <c r="B1267" s="35">
        <v>3</v>
      </c>
      <c r="C1267" s="36" t="s">
        <v>21</v>
      </c>
      <c r="D1267" s="37">
        <f>[1]Actuals!D1274</f>
        <v>0</v>
      </c>
      <c r="E1267" s="38">
        <f>[1]Actuals!G1274</f>
        <v>0</v>
      </c>
      <c r="F1267" s="39">
        <f>[1]Actuals!J1274</f>
        <v>0</v>
      </c>
      <c r="G1267" s="40"/>
      <c r="H1267" s="40"/>
      <c r="I1267" s="41"/>
      <c r="K1267" s="51"/>
    </row>
    <row r="1268" spans="2:11" x14ac:dyDescent="0.25">
      <c r="B1268" s="35">
        <v>4</v>
      </c>
      <c r="C1268" s="36" t="s">
        <v>22</v>
      </c>
      <c r="D1268" s="37">
        <f>[1]Actuals!D1275</f>
        <v>18252</v>
      </c>
      <c r="E1268" s="38">
        <f>[1]Actuals!G1275</f>
        <v>18252</v>
      </c>
      <c r="F1268" s="39">
        <f>[1]Actuals!J1275</f>
        <v>16452</v>
      </c>
    </row>
    <row r="1269" spans="2:11" x14ac:dyDescent="0.25">
      <c r="B1269" s="35">
        <v>5</v>
      </c>
      <c r="C1269" s="36" t="s">
        <v>23</v>
      </c>
      <c r="D1269" s="37">
        <f>[1]Actuals!D1276</f>
        <v>800555</v>
      </c>
      <c r="E1269" s="38">
        <f>[1]Actuals!G1276</f>
        <v>394830</v>
      </c>
      <c r="F1269" s="39">
        <f>[1]Actuals!J1276</f>
        <v>746716.66666666663</v>
      </c>
    </row>
    <row r="1270" spans="2:11" x14ac:dyDescent="0.25">
      <c r="B1270" s="35">
        <v>6</v>
      </c>
      <c r="C1270" s="36" t="s">
        <v>24</v>
      </c>
      <c r="D1270" s="37">
        <f>[1]Actuals!D1277</f>
        <v>292164</v>
      </c>
      <c r="E1270" s="38">
        <f>[1]Actuals!G1277</f>
        <v>274164</v>
      </c>
      <c r="F1270" s="39">
        <f>[1]Actuals!J1277</f>
        <v>256164</v>
      </c>
    </row>
    <row r="1271" spans="2:11" x14ac:dyDescent="0.25">
      <c r="B1271" s="35">
        <v>7</v>
      </c>
      <c r="C1271" s="36" t="s">
        <v>25</v>
      </c>
      <c r="D1271" s="37">
        <f>[1]Actuals!D1278</f>
        <v>0</v>
      </c>
      <c r="E1271" s="38">
        <f>[1]Actuals!G1278</f>
        <v>0</v>
      </c>
      <c r="F1271" s="39">
        <f>[1]Actuals!J1278</f>
        <v>0</v>
      </c>
    </row>
    <row r="1272" spans="2:11" x14ac:dyDescent="0.25">
      <c r="B1272" s="35">
        <v>8</v>
      </c>
      <c r="C1272" s="36" t="s">
        <v>26</v>
      </c>
      <c r="D1272" s="37">
        <f>[1]Actuals!D1279</f>
        <v>0</v>
      </c>
      <c r="E1272" s="38">
        <f>[1]Actuals!G1279</f>
        <v>0</v>
      </c>
      <c r="F1272" s="39">
        <f>[1]Actuals!J1279</f>
        <v>0</v>
      </c>
    </row>
    <row r="1273" spans="2:11" x14ac:dyDescent="0.25">
      <c r="B1273" s="35">
        <v>9</v>
      </c>
      <c r="C1273" s="36" t="s">
        <v>27</v>
      </c>
      <c r="D1273" s="37">
        <f>[1]Actuals!D1280</f>
        <v>0</v>
      </c>
      <c r="E1273" s="38">
        <f>[1]Actuals!G1280</f>
        <v>0</v>
      </c>
      <c r="F1273" s="39">
        <f>[1]Actuals!J1280</f>
        <v>0</v>
      </c>
    </row>
    <row r="1274" spans="2:11" x14ac:dyDescent="0.25">
      <c r="B1274" s="35">
        <v>10</v>
      </c>
      <c r="C1274" s="36" t="s">
        <v>28</v>
      </c>
      <c r="D1274" s="37">
        <f>[1]Actuals!D1281</f>
        <v>0</v>
      </c>
      <c r="E1274" s="38">
        <f>[1]Actuals!G1281</f>
        <v>0</v>
      </c>
      <c r="F1274" s="39">
        <f>[1]Actuals!J1281</f>
        <v>0</v>
      </c>
    </row>
    <row r="1275" spans="2:11" x14ac:dyDescent="0.25">
      <c r="B1275" s="35">
        <v>11</v>
      </c>
      <c r="C1275" s="36" t="s">
        <v>29</v>
      </c>
      <c r="D1275" s="37">
        <f>[1]Actuals!D1282</f>
        <v>0</v>
      </c>
      <c r="E1275" s="38">
        <f>[1]Actuals!G1282</f>
        <v>0</v>
      </c>
      <c r="F1275" s="39">
        <f>[1]Actuals!J1282</f>
        <v>0</v>
      </c>
    </row>
    <row r="1276" spans="2:11" x14ac:dyDescent="0.25">
      <c r="B1276" s="35">
        <v>12</v>
      </c>
      <c r="C1276" s="36" t="s">
        <v>30</v>
      </c>
      <c r="D1276" s="37">
        <f>[1]Actuals!D1283</f>
        <v>0</v>
      </c>
      <c r="E1276" s="38">
        <f>[1]Actuals!G1283</f>
        <v>0</v>
      </c>
      <c r="F1276" s="39">
        <f>[1]Actuals!J1283</f>
        <v>0</v>
      </c>
    </row>
    <row r="1277" spans="2:11" x14ac:dyDescent="0.25">
      <c r="B1277" s="35">
        <v>13</v>
      </c>
      <c r="C1277" s="36" t="s">
        <v>31</v>
      </c>
      <c r="D1277" s="37">
        <f>[1]Actuals!D1284</f>
        <v>0</v>
      </c>
      <c r="E1277" s="38">
        <f>[1]Actuals!G1284</f>
        <v>0</v>
      </c>
      <c r="F1277" s="39">
        <f>[1]Actuals!J1284</f>
        <v>0</v>
      </c>
    </row>
    <row r="1278" spans="2:11" x14ac:dyDescent="0.25">
      <c r="B1278" s="35">
        <v>14</v>
      </c>
      <c r="C1278" s="36" t="s">
        <v>100</v>
      </c>
      <c r="D1278" s="37">
        <f>[1]Actuals!D1285</f>
        <v>0</v>
      </c>
      <c r="E1278" s="38">
        <f>[1]Actuals!G1285</f>
        <v>0</v>
      </c>
      <c r="F1278" s="39">
        <f>[1]Actuals!J1285</f>
        <v>0</v>
      </c>
    </row>
    <row r="1279" spans="2:11" x14ac:dyDescent="0.25">
      <c r="B1279" s="35">
        <v>15</v>
      </c>
      <c r="C1279" s="36" t="s">
        <v>101</v>
      </c>
      <c r="D1279" s="37">
        <f>[1]Actuals!D1286</f>
        <v>0</v>
      </c>
      <c r="E1279" s="38">
        <f>[1]Actuals!G1286</f>
        <v>0</v>
      </c>
      <c r="F1279" s="39">
        <f>[1]Actuals!J1286</f>
        <v>0</v>
      </c>
    </row>
    <row r="1280" spans="2:11" x14ac:dyDescent="0.25">
      <c r="B1280" s="35">
        <v>16</v>
      </c>
      <c r="C1280" s="36" t="s">
        <v>34</v>
      </c>
      <c r="D1280" s="37">
        <f>[1]Actuals!D1287</f>
        <v>720648</v>
      </c>
      <c r="E1280" s="38">
        <f>[1]Actuals!G1287</f>
        <v>682932</v>
      </c>
      <c r="F1280" s="39">
        <f>[1]Actuals!J1287</f>
        <v>646368</v>
      </c>
      <c r="G1280" s="40"/>
      <c r="H1280" s="40"/>
      <c r="I1280" s="41"/>
    </row>
    <row r="1281" spans="2:12" x14ac:dyDescent="0.25">
      <c r="B1281" s="35">
        <v>17</v>
      </c>
      <c r="C1281" s="36" t="s">
        <v>35</v>
      </c>
      <c r="D1281" s="37">
        <f>[1]Actuals!D1288</f>
        <v>447876</v>
      </c>
      <c r="E1281" s="38">
        <f>[1]Actuals!G1288</f>
        <v>425244</v>
      </c>
      <c r="F1281" s="39">
        <f>[1]Actuals!J1288</f>
        <v>401880</v>
      </c>
      <c r="G1281" s="40"/>
      <c r="H1281" s="40"/>
      <c r="I1281" s="41"/>
    </row>
    <row r="1282" spans="2:12" x14ac:dyDescent="0.25">
      <c r="B1282" s="35">
        <v>18</v>
      </c>
      <c r="C1282" s="36" t="s">
        <v>36</v>
      </c>
      <c r="D1282" s="37">
        <f>[1]Actuals!D1289</f>
        <v>447876</v>
      </c>
      <c r="E1282" s="38">
        <f>[1]Actuals!G1289</f>
        <v>425244</v>
      </c>
      <c r="F1282" s="39">
        <f>[1]Actuals!J1289</f>
        <v>401880</v>
      </c>
      <c r="G1282" s="40"/>
      <c r="H1282" s="40"/>
      <c r="I1282" s="41"/>
    </row>
    <row r="1283" spans="2:12" x14ac:dyDescent="0.25">
      <c r="B1283" s="35">
        <v>19</v>
      </c>
      <c r="C1283" s="36" t="s">
        <v>37</v>
      </c>
      <c r="D1283" s="37">
        <f>[1]Actuals!D1290</f>
        <v>1627654.5</v>
      </c>
      <c r="E1283" s="38">
        <f>[1]Actuals!G1290</f>
        <v>1526598.6666666667</v>
      </c>
      <c r="F1283" s="39">
        <f>[1]Actuals!J1290</f>
        <v>1512038</v>
      </c>
      <c r="G1283" s="40"/>
      <c r="H1283" s="40"/>
      <c r="I1283" s="41"/>
    </row>
    <row r="1284" spans="2:12" x14ac:dyDescent="0.25">
      <c r="B1284" s="35">
        <v>20</v>
      </c>
      <c r="C1284" s="36" t="s">
        <v>38</v>
      </c>
      <c r="D1284" s="37">
        <f>[1]Actuals!D1291</f>
        <v>0</v>
      </c>
      <c r="E1284" s="38">
        <f>[1]Actuals!G1291</f>
        <v>0</v>
      </c>
      <c r="F1284" s="39">
        <f>[1]Actuals!J1291</f>
        <v>1064008</v>
      </c>
      <c r="G1284" s="40"/>
      <c r="H1284" s="40"/>
      <c r="I1284" s="41"/>
    </row>
    <row r="1285" spans="2:12" ht="15.75" thickBot="1" x14ac:dyDescent="0.3">
      <c r="B1285" s="35">
        <v>21</v>
      </c>
      <c r="C1285" s="53" t="s">
        <v>39</v>
      </c>
      <c r="D1285" s="37">
        <f>[1]Actuals!D1292</f>
        <v>0</v>
      </c>
      <c r="E1285" s="38">
        <f>[1]Actuals!G1292</f>
        <v>0</v>
      </c>
      <c r="F1285" s="39">
        <f>[1]Actuals!J1292</f>
        <v>0</v>
      </c>
    </row>
    <row r="1286" spans="2:12" ht="15.75" thickBot="1" x14ac:dyDescent="0.3">
      <c r="B1286" s="35"/>
      <c r="C1286" s="44" t="s">
        <v>16</v>
      </c>
      <c r="D1286" s="45">
        <f>SUM(D1264:D1285)</f>
        <v>6562185.5</v>
      </c>
      <c r="E1286" s="45">
        <f>SUM(E1264:E1285)</f>
        <v>5773296.666666667</v>
      </c>
      <c r="F1286" s="46">
        <f>SUM(F1264:F1285)</f>
        <v>8045206.666666666</v>
      </c>
    </row>
    <row r="1287" spans="2:12" ht="15.75" thickBot="1" x14ac:dyDescent="0.3">
      <c r="B1287" s="35"/>
      <c r="C1287" s="44" t="s">
        <v>40</v>
      </c>
      <c r="D1287" s="45">
        <f>D1286+D1263+D1260</f>
        <v>11367315.5</v>
      </c>
      <c r="E1287" s="45">
        <f>E1286+E1263+E1260</f>
        <v>10798766</v>
      </c>
      <c r="F1287" s="46">
        <f>F1286+F1263+F1260</f>
        <v>12527306.666666666</v>
      </c>
      <c r="I1287" s="48"/>
      <c r="J1287" s="42"/>
    </row>
    <row r="1288" spans="2:12" ht="15" customHeight="1" x14ac:dyDescent="0.25">
      <c r="B1288" s="31" t="s">
        <v>41</v>
      </c>
      <c r="C1288" s="55" t="s">
        <v>42</v>
      </c>
      <c r="D1288" s="56"/>
      <c r="E1288" s="56"/>
      <c r="F1288" s="57"/>
      <c r="G1288" s="47"/>
      <c r="H1288" s="47"/>
      <c r="I1288" s="48"/>
      <c r="J1288" s="42"/>
    </row>
    <row r="1289" spans="2:12" x14ac:dyDescent="0.25">
      <c r="B1289" s="35">
        <v>1</v>
      </c>
      <c r="C1289" s="58" t="s">
        <v>43</v>
      </c>
      <c r="D1289" s="38">
        <f>[1]Actuals!D1296</f>
        <v>75500</v>
      </c>
      <c r="E1289" s="38">
        <f>[1]Actuals!G1296</f>
        <v>75500</v>
      </c>
      <c r="F1289" s="61">
        <f>[1]Actuals!J1296</f>
        <v>75500</v>
      </c>
      <c r="G1289" s="47"/>
      <c r="H1289" s="47"/>
      <c r="I1289" s="48"/>
      <c r="J1289" s="42"/>
    </row>
    <row r="1290" spans="2:12" x14ac:dyDescent="0.25">
      <c r="B1290" s="35">
        <v>2</v>
      </c>
      <c r="C1290" s="36" t="s">
        <v>44</v>
      </c>
      <c r="D1290" s="38">
        <f>[1]Actuals!D1297</f>
        <v>30000</v>
      </c>
      <c r="E1290" s="38">
        <f>[1]Actuals!G1297</f>
        <v>86080</v>
      </c>
      <c r="F1290" s="61">
        <f>[1]Actuals!J1297</f>
        <v>100000</v>
      </c>
      <c r="G1290" s="64"/>
      <c r="H1290" s="64"/>
      <c r="J1290" s="52"/>
    </row>
    <row r="1291" spans="2:12" x14ac:dyDescent="0.25">
      <c r="B1291" s="35">
        <v>3</v>
      </c>
      <c r="C1291" s="36" t="s">
        <v>45</v>
      </c>
      <c r="D1291" s="38">
        <f>[1]Actuals!D1298</f>
        <v>0</v>
      </c>
      <c r="E1291" s="38">
        <f>[1]Actuals!G1298</f>
        <v>0</v>
      </c>
      <c r="F1291" s="61">
        <f>[1]Actuals!J1298</f>
        <v>0</v>
      </c>
      <c r="G1291" s="64"/>
      <c r="H1291" s="64"/>
      <c r="I1291" s="48"/>
      <c r="J1291" s="52"/>
    </row>
    <row r="1292" spans="2:12" x14ac:dyDescent="0.25">
      <c r="B1292" s="35">
        <v>4</v>
      </c>
      <c r="C1292" s="36" t="s">
        <v>46</v>
      </c>
      <c r="D1292" s="38">
        <f>[1]Actuals!D1299</f>
        <v>100000</v>
      </c>
      <c r="E1292" s="38">
        <f>[1]Actuals!G1299</f>
        <v>10000</v>
      </c>
      <c r="F1292" s="61">
        <f>[1]Actuals!J1299</f>
        <v>100000</v>
      </c>
      <c r="G1292" s="64"/>
      <c r="H1292" s="64"/>
      <c r="I1292" s="48"/>
      <c r="J1292" s="52"/>
    </row>
    <row r="1293" spans="2:12" x14ac:dyDescent="0.25">
      <c r="B1293" s="35">
        <v>5</v>
      </c>
      <c r="C1293" s="36" t="s">
        <v>47</v>
      </c>
      <c r="D1293" s="38">
        <f>[1]Actuals!D1300</f>
        <v>0</v>
      </c>
      <c r="E1293" s="38">
        <f>[1]Actuals!G1300</f>
        <v>0</v>
      </c>
      <c r="F1293" s="61">
        <f>[1]Actuals!J1300</f>
        <v>0</v>
      </c>
      <c r="G1293" s="47"/>
      <c r="H1293" s="47"/>
      <c r="I1293" s="48"/>
      <c r="J1293" s="42"/>
    </row>
    <row r="1294" spans="2:12" x14ac:dyDescent="0.25">
      <c r="B1294" s="35">
        <v>6</v>
      </c>
      <c r="C1294" s="43" t="s">
        <v>48</v>
      </c>
      <c r="D1294" s="38">
        <f>[1]Actuals!D1301</f>
        <v>60000</v>
      </c>
      <c r="E1294" s="38">
        <f>[1]Actuals!G1301</f>
        <v>60000</v>
      </c>
      <c r="F1294" s="61">
        <f>[1]Actuals!J1301</f>
        <v>80000</v>
      </c>
      <c r="G1294" s="47"/>
      <c r="H1294" s="47"/>
      <c r="I1294" s="48"/>
      <c r="J1294" s="42"/>
    </row>
    <row r="1295" spans="2:12" ht="15.75" thickBot="1" x14ac:dyDescent="0.3">
      <c r="B1295" s="35">
        <v>7</v>
      </c>
      <c r="C1295" s="53" t="s">
        <v>49</v>
      </c>
      <c r="D1295" s="74">
        <f>[1]Actuals!D1302</f>
        <v>0</v>
      </c>
      <c r="E1295" s="74">
        <f>[1]Actuals!G1302</f>
        <v>0</v>
      </c>
      <c r="F1295" s="75">
        <f>[1]Actuals!J1302</f>
        <v>0</v>
      </c>
      <c r="G1295" s="119"/>
      <c r="H1295" s="120"/>
      <c r="I1295" s="50"/>
      <c r="J1295" s="84"/>
      <c r="L1295" s="8"/>
    </row>
    <row r="1296" spans="2:12" ht="15.75" thickBot="1" x14ac:dyDescent="0.3">
      <c r="B1296" s="35"/>
      <c r="C1296" s="44" t="s">
        <v>16</v>
      </c>
      <c r="D1296" s="45">
        <f>SUM(D1289:D1295)</f>
        <v>265500</v>
      </c>
      <c r="E1296" s="45">
        <f>SUM(E1289:E1295)</f>
        <v>231580</v>
      </c>
      <c r="F1296" s="46">
        <f>SUM(F1289:F1295)</f>
        <v>355500</v>
      </c>
      <c r="G1296" s="47"/>
      <c r="H1296" s="47"/>
      <c r="I1296" s="48"/>
      <c r="J1296" s="42"/>
    </row>
    <row r="1297" spans="2:10" x14ac:dyDescent="0.25">
      <c r="B1297" s="31" t="s">
        <v>50</v>
      </c>
      <c r="C1297" s="32" t="s">
        <v>51</v>
      </c>
      <c r="D1297" s="33"/>
      <c r="E1297" s="33"/>
      <c r="F1297" s="34"/>
    </row>
    <row r="1298" spans="2:10" x14ac:dyDescent="0.25">
      <c r="B1298" s="31" t="s">
        <v>8</v>
      </c>
      <c r="C1298" s="32" t="s">
        <v>114</v>
      </c>
      <c r="D1298" s="33"/>
      <c r="E1298" s="33"/>
      <c r="F1298" s="34"/>
    </row>
    <row r="1299" spans="2:10" x14ac:dyDescent="0.25">
      <c r="B1299" s="122">
        <v>1</v>
      </c>
      <c r="C1299" s="36" t="s">
        <v>115</v>
      </c>
      <c r="D1299" s="38">
        <f>[1]Actuals!D1306</f>
        <v>300000</v>
      </c>
      <c r="E1299" s="38">
        <f>[1]Actuals!G1306</f>
        <v>250000</v>
      </c>
      <c r="F1299" s="61">
        <f>[1]Actuals!J1306</f>
        <v>550000</v>
      </c>
      <c r="G1299" s="64"/>
      <c r="H1299" s="64"/>
      <c r="J1299" s="52"/>
    </row>
    <row r="1300" spans="2:10" x14ac:dyDescent="0.25">
      <c r="B1300" s="122">
        <v>2</v>
      </c>
      <c r="C1300" s="36" t="s">
        <v>116</v>
      </c>
      <c r="D1300" s="38">
        <f>[1]Actuals!D1307</f>
        <v>80000</v>
      </c>
      <c r="E1300" s="38">
        <f>[1]Actuals!G1307</f>
        <v>30000</v>
      </c>
      <c r="F1300" s="61">
        <f>[1]Actuals!J1307</f>
        <v>60000</v>
      </c>
      <c r="G1300" s="64"/>
      <c r="H1300" s="64"/>
      <c r="J1300" s="52"/>
    </row>
    <row r="1301" spans="2:10" x14ac:dyDescent="0.25">
      <c r="B1301" s="122">
        <v>3</v>
      </c>
      <c r="C1301" s="36" t="s">
        <v>117</v>
      </c>
      <c r="D1301" s="38">
        <f>[1]Actuals!D1308</f>
        <v>150000</v>
      </c>
      <c r="E1301" s="38">
        <f>[1]Actuals!G1308</f>
        <v>150000</v>
      </c>
      <c r="F1301" s="61">
        <f>[1]Actuals!J1308</f>
        <v>180000</v>
      </c>
      <c r="G1301" s="64"/>
      <c r="H1301" s="64"/>
      <c r="J1301" s="52"/>
    </row>
    <row r="1302" spans="2:10" x14ac:dyDescent="0.25">
      <c r="B1302" s="122">
        <v>4</v>
      </c>
      <c r="C1302" s="36" t="s">
        <v>118</v>
      </c>
      <c r="D1302" s="38">
        <f>[1]Actuals!D1309</f>
        <v>50000</v>
      </c>
      <c r="E1302" s="38">
        <f>[1]Actuals!G1309</f>
        <v>50000</v>
      </c>
      <c r="F1302" s="61">
        <f>[1]Actuals!J1309</f>
        <v>70000</v>
      </c>
      <c r="G1302" s="64"/>
      <c r="H1302" s="64"/>
    </row>
    <row r="1303" spans="2:10" x14ac:dyDescent="0.25">
      <c r="B1303" s="122">
        <v>5</v>
      </c>
      <c r="C1303" s="36" t="s">
        <v>119</v>
      </c>
      <c r="D1303" s="38">
        <f>[1]Actuals!D1310</f>
        <v>520000</v>
      </c>
      <c r="E1303" s="38">
        <f>[1]Actuals!G1310</f>
        <v>520000</v>
      </c>
      <c r="F1303" s="61">
        <f>[1]Actuals!J1310</f>
        <v>550000</v>
      </c>
      <c r="G1303" s="64"/>
      <c r="H1303" s="64"/>
      <c r="J1303" s="52"/>
    </row>
    <row r="1304" spans="2:10" x14ac:dyDescent="0.25">
      <c r="B1304" s="122">
        <v>6</v>
      </c>
      <c r="C1304" s="36" t="s">
        <v>120</v>
      </c>
      <c r="D1304" s="38">
        <f>[1]Actuals!D1311</f>
        <v>25000</v>
      </c>
      <c r="E1304" s="38">
        <f>[1]Actuals!G1311</f>
        <v>107664</v>
      </c>
      <c r="F1304" s="61">
        <f>[1]Actuals!J1311</f>
        <v>20000</v>
      </c>
      <c r="G1304" s="64"/>
      <c r="H1304" s="64"/>
      <c r="J1304" s="52"/>
    </row>
    <row r="1305" spans="2:10" x14ac:dyDescent="0.25">
      <c r="B1305" s="122">
        <v>7</v>
      </c>
      <c r="C1305" s="36" t="s">
        <v>121</v>
      </c>
      <c r="D1305" s="38">
        <f>[1]Actuals!D1312</f>
        <v>30000</v>
      </c>
      <c r="E1305" s="38">
        <f>[1]Actuals!G1312</f>
        <v>15000</v>
      </c>
      <c r="F1305" s="61">
        <f>[1]Actuals!J1312</f>
        <v>20000</v>
      </c>
      <c r="G1305" s="64"/>
      <c r="H1305" s="64"/>
      <c r="J1305" s="52"/>
    </row>
    <row r="1306" spans="2:10" x14ac:dyDescent="0.25">
      <c r="B1306" s="122">
        <v>8</v>
      </c>
      <c r="C1306" s="36" t="s">
        <v>123</v>
      </c>
      <c r="D1306" s="38">
        <f>[1]Actuals!D1313</f>
        <v>950000</v>
      </c>
      <c r="E1306" s="38">
        <f>[1]Actuals!G1313</f>
        <v>950000</v>
      </c>
      <c r="F1306" s="61">
        <f>[1]Actuals!J1313</f>
        <v>1000000</v>
      </c>
      <c r="G1306" s="64"/>
      <c r="H1306" s="64"/>
      <c r="J1306" s="52"/>
    </row>
    <row r="1307" spans="2:10" x14ac:dyDescent="0.25">
      <c r="B1307" s="122">
        <v>9</v>
      </c>
      <c r="C1307" s="36" t="s">
        <v>124</v>
      </c>
      <c r="D1307" s="38">
        <f>[1]Actuals!D1314</f>
        <v>35000</v>
      </c>
      <c r="E1307" s="38">
        <f>[1]Actuals!G1314</f>
        <v>35000</v>
      </c>
      <c r="F1307" s="61">
        <f>[1]Actuals!J1314</f>
        <v>40000</v>
      </c>
      <c r="G1307" s="64"/>
      <c r="H1307" s="64"/>
      <c r="J1307" s="52"/>
    </row>
    <row r="1308" spans="2:10" x14ac:dyDescent="0.25">
      <c r="B1308" s="122">
        <v>10</v>
      </c>
      <c r="C1308" s="36" t="s">
        <v>125</v>
      </c>
      <c r="D1308" s="38">
        <f>[1]Actuals!D1315</f>
        <v>5000</v>
      </c>
      <c r="E1308" s="38">
        <f>[1]Actuals!G1315</f>
        <v>0</v>
      </c>
      <c r="F1308" s="61">
        <f>[1]Actuals!J1315</f>
        <v>60000</v>
      </c>
      <c r="G1308" s="64"/>
      <c r="H1308" s="64"/>
      <c r="J1308" s="52"/>
    </row>
    <row r="1309" spans="2:10" x14ac:dyDescent="0.25">
      <c r="B1309" s="122">
        <v>11</v>
      </c>
      <c r="C1309" s="43" t="s">
        <v>126</v>
      </c>
      <c r="D1309" s="38">
        <f>[1]Actuals!D1316</f>
        <v>0</v>
      </c>
      <c r="E1309" s="38">
        <f>[1]Actuals!G1316</f>
        <v>0</v>
      </c>
      <c r="F1309" s="61">
        <f>[1]Actuals!J1316</f>
        <v>0</v>
      </c>
      <c r="G1309" s="135"/>
      <c r="H1309" s="135"/>
    </row>
    <row r="1310" spans="2:10" x14ac:dyDescent="0.25">
      <c r="B1310" s="122">
        <v>12</v>
      </c>
      <c r="C1310" s="43" t="s">
        <v>127</v>
      </c>
      <c r="D1310" s="38">
        <f>[1]Actuals!D1317</f>
        <v>0</v>
      </c>
      <c r="E1310" s="38">
        <f>[1]Actuals!G1317</f>
        <v>0</v>
      </c>
      <c r="F1310" s="61">
        <f>[1]Actuals!J1317</f>
        <v>5000</v>
      </c>
      <c r="G1310" s="64"/>
      <c r="H1310" s="64"/>
      <c r="J1310" s="52"/>
    </row>
    <row r="1311" spans="2:10" ht="15.75" thickBot="1" x14ac:dyDescent="0.3">
      <c r="B1311" s="35">
        <v>13</v>
      </c>
      <c r="C1311" s="53" t="s">
        <v>122</v>
      </c>
      <c r="D1311" s="38">
        <f>[1]Actuals!D1318</f>
        <v>20000</v>
      </c>
      <c r="E1311" s="38">
        <f>[1]Actuals!G1318</f>
        <v>0</v>
      </c>
      <c r="F1311" s="61">
        <f>[1]Actuals!J1318</f>
        <v>25000</v>
      </c>
      <c r="G1311" s="64"/>
      <c r="H1311" s="64"/>
      <c r="J1311" s="52"/>
    </row>
    <row r="1312" spans="2:10" ht="15.75" thickBot="1" x14ac:dyDescent="0.3">
      <c r="B1312" s="85"/>
      <c r="C1312" s="44" t="s">
        <v>16</v>
      </c>
      <c r="D1312" s="45">
        <f>SUM(D1299:D1311)</f>
        <v>2165000</v>
      </c>
      <c r="E1312" s="45">
        <f>SUM(E1299:E1311)</f>
        <v>2107664</v>
      </c>
      <c r="F1312" s="46">
        <f>SUM(F1299:F1311)</f>
        <v>2580000</v>
      </c>
      <c r="G1312" s="135"/>
      <c r="H1312" s="135"/>
    </row>
    <row r="1313" spans="2:10" x14ac:dyDescent="0.25">
      <c r="B1313" s="86"/>
      <c r="C1313" s="87"/>
      <c r="D1313" s="88"/>
      <c r="E1313" s="88"/>
      <c r="F1313" s="88"/>
    </row>
    <row r="1314" spans="2:10" ht="15.75" thickBot="1" x14ac:dyDescent="0.3">
      <c r="B1314" s="86"/>
      <c r="C1314" s="87"/>
      <c r="D1314" s="88"/>
      <c r="E1314" s="88"/>
      <c r="F1314" s="88"/>
    </row>
    <row r="1315" spans="2:10" ht="14.25" customHeight="1" x14ac:dyDescent="0.2">
      <c r="B1315" s="9" t="s">
        <v>0</v>
      </c>
      <c r="C1315" s="10" t="s">
        <v>156</v>
      </c>
      <c r="D1315" s="11">
        <v>32</v>
      </c>
      <c r="E1315" s="12" t="str">
        <f>$E$2</f>
        <v>PAKISTAN TOBACCO BOARD                                          BUDGET ESTIMATES,  2024-25</v>
      </c>
      <c r="F1315" s="13"/>
    </row>
    <row r="1316" spans="2:10" ht="12.75" customHeight="1" x14ac:dyDescent="0.2">
      <c r="B1316" s="136"/>
      <c r="C1316" s="143"/>
      <c r="D1316" s="17"/>
      <c r="E1316" s="18"/>
      <c r="F1316" s="19"/>
    </row>
    <row r="1317" spans="2:10" ht="30.75" thickBot="1" x14ac:dyDescent="0.25">
      <c r="B1317" s="137"/>
      <c r="C1317" s="144"/>
      <c r="D1317" s="22" t="str">
        <f>$D$4</f>
        <v>Budget Estimates                                             2023-24</v>
      </c>
      <c r="E1317" s="23" t="str">
        <f>$E$4</f>
        <v>Revised Estimates
 2023-24</v>
      </c>
      <c r="F1317" s="24" t="str">
        <f>$F$4</f>
        <v>Proposed Budget 
2024-2025</v>
      </c>
    </row>
    <row r="1318" spans="2:10" x14ac:dyDescent="0.25">
      <c r="B1318" s="121" t="s">
        <v>155</v>
      </c>
      <c r="C1318" s="32" t="s">
        <v>52</v>
      </c>
      <c r="D1318" s="33"/>
      <c r="E1318" s="33"/>
      <c r="F1318" s="34"/>
    </row>
    <row r="1319" spans="2:10" ht="15.75" thickBot="1" x14ac:dyDescent="0.3">
      <c r="B1319" s="122">
        <v>1</v>
      </c>
      <c r="C1319" s="36" t="s">
        <v>53</v>
      </c>
      <c r="D1319" s="38">
        <f>[1]Actuals!D1326</f>
        <v>0</v>
      </c>
      <c r="E1319" s="38">
        <f>[1]Actuals!G1326</f>
        <v>0</v>
      </c>
      <c r="F1319" s="61">
        <f>[1]Actuals!J1326</f>
        <v>0</v>
      </c>
    </row>
    <row r="1320" spans="2:10" ht="15.75" thickBot="1" x14ac:dyDescent="0.3">
      <c r="B1320" s="131"/>
      <c r="C1320" s="44" t="s">
        <v>13</v>
      </c>
      <c r="D1320" s="45">
        <f>SUM(D1319:D1319)</f>
        <v>0</v>
      </c>
      <c r="E1320" s="45">
        <f>SUM(E1319:E1319)</f>
        <v>0</v>
      </c>
      <c r="F1320" s="46">
        <f>SUM(F1319:F1319)</f>
        <v>0</v>
      </c>
    </row>
    <row r="1321" spans="2:10" ht="15.75" thickBot="1" x14ac:dyDescent="0.3">
      <c r="B1321" s="131"/>
      <c r="C1321" s="44" t="s">
        <v>111</v>
      </c>
      <c r="D1321" s="45">
        <f>D1312+D1320</f>
        <v>2165000</v>
      </c>
      <c r="E1321" s="45">
        <f>E1312+E1320</f>
        <v>2107664</v>
      </c>
      <c r="F1321" s="46">
        <f>F1312+F1320</f>
        <v>2580000</v>
      </c>
      <c r="I1321" s="48"/>
      <c r="J1321" s="42"/>
    </row>
    <row r="1322" spans="2:10" x14ac:dyDescent="0.25">
      <c r="B1322" s="31" t="s">
        <v>54</v>
      </c>
      <c r="C1322" s="32" t="s">
        <v>55</v>
      </c>
      <c r="D1322" s="33"/>
      <c r="E1322" s="33"/>
      <c r="F1322" s="34"/>
    </row>
    <row r="1323" spans="2:10" x14ac:dyDescent="0.25">
      <c r="B1323" s="31" t="s">
        <v>8</v>
      </c>
      <c r="C1323" s="102" t="s">
        <v>56</v>
      </c>
      <c r="D1323" s="103"/>
      <c r="E1323" s="103"/>
      <c r="F1323" s="104"/>
    </row>
    <row r="1324" spans="2:10" x14ac:dyDescent="0.25">
      <c r="B1324" s="35">
        <v>1</v>
      </c>
      <c r="C1324" s="36" t="s">
        <v>57</v>
      </c>
      <c r="D1324" s="38">
        <f>[1]Actuals!D1331</f>
        <v>60000</v>
      </c>
      <c r="E1324" s="38">
        <f>[1]Actuals!G1331</f>
        <v>70452</v>
      </c>
      <c r="F1324" s="61">
        <f>[1]Actuals!J1331</f>
        <v>100000</v>
      </c>
    </row>
    <row r="1325" spans="2:10" x14ac:dyDescent="0.25">
      <c r="B1325" s="35">
        <v>2</v>
      </c>
      <c r="C1325" s="36" t="s">
        <v>58</v>
      </c>
      <c r="D1325" s="38">
        <f>[1]Actuals!D1332</f>
        <v>30000</v>
      </c>
      <c r="E1325" s="38">
        <f>[1]Actuals!G1332</f>
        <v>0</v>
      </c>
      <c r="F1325" s="61">
        <f>[1]Actuals!J1332</f>
        <v>50000</v>
      </c>
    </row>
    <row r="1326" spans="2:10" x14ac:dyDescent="0.25">
      <c r="B1326" s="35">
        <v>3</v>
      </c>
      <c r="C1326" s="36" t="s">
        <v>90</v>
      </c>
      <c r="D1326" s="38">
        <f>[1]Actuals!D1333</f>
        <v>10000</v>
      </c>
      <c r="E1326" s="38">
        <f>[1]Actuals!G1333</f>
        <v>7000</v>
      </c>
      <c r="F1326" s="61">
        <f>[1]Actuals!J1333</f>
        <v>10000</v>
      </c>
    </row>
    <row r="1327" spans="2:10" x14ac:dyDescent="0.25">
      <c r="B1327" s="35">
        <v>4</v>
      </c>
      <c r="C1327" s="36" t="s">
        <v>60</v>
      </c>
      <c r="D1327" s="38">
        <f>[1]Actuals!D1334</f>
        <v>15000</v>
      </c>
      <c r="E1327" s="38">
        <f>[1]Actuals!G1334</f>
        <v>0</v>
      </c>
      <c r="F1327" s="61">
        <f>[1]Actuals!J1334</f>
        <v>15000</v>
      </c>
    </row>
    <row r="1328" spans="2:10" ht="15.75" thickBot="1" x14ac:dyDescent="0.3">
      <c r="B1328" s="35">
        <v>5</v>
      </c>
      <c r="C1328" s="43" t="s">
        <v>61</v>
      </c>
      <c r="D1328" s="38">
        <f>[1]Actuals!D1335</f>
        <v>50000</v>
      </c>
      <c r="E1328" s="38">
        <f>[1]Actuals!G1335</f>
        <v>0</v>
      </c>
      <c r="F1328" s="61">
        <f>[1]Actuals!J1335</f>
        <v>40000</v>
      </c>
      <c r="G1328" s="64"/>
      <c r="H1328" s="64"/>
      <c r="I1328" s="153"/>
      <c r="J1328" s="52"/>
    </row>
    <row r="1329" spans="2:8" ht="15.75" thickBot="1" x14ac:dyDescent="0.3">
      <c r="B1329" s="35"/>
      <c r="C1329" s="44" t="s">
        <v>16</v>
      </c>
      <c r="D1329" s="45">
        <f>SUM(D1324:D1328)</f>
        <v>165000</v>
      </c>
      <c r="E1329" s="45">
        <f>SUM(E1324:E1328)</f>
        <v>77452</v>
      </c>
      <c r="F1329" s="46">
        <f>SUM(F1324:F1328)</f>
        <v>215000</v>
      </c>
    </row>
    <row r="1330" spans="2:8" x14ac:dyDescent="0.25">
      <c r="B1330" s="31" t="s">
        <v>14</v>
      </c>
      <c r="C1330" s="77" t="s">
        <v>64</v>
      </c>
      <c r="D1330" s="69"/>
      <c r="E1330" s="69"/>
      <c r="F1330" s="70"/>
    </row>
    <row r="1331" spans="2:8" x14ac:dyDescent="0.25">
      <c r="B1331" s="35">
        <v>1</v>
      </c>
      <c r="C1331" s="36" t="s">
        <v>65</v>
      </c>
      <c r="D1331" s="38">
        <f>[1]Actuals!D1338</f>
        <v>30000</v>
      </c>
      <c r="E1331" s="38">
        <f>[1]Actuals!G1338</f>
        <v>10000</v>
      </c>
      <c r="F1331" s="61">
        <f>[1]Actuals!J1338</f>
        <v>30000</v>
      </c>
    </row>
    <row r="1332" spans="2:8" ht="15.75" thickBot="1" x14ac:dyDescent="0.3">
      <c r="B1332" s="35">
        <v>2</v>
      </c>
      <c r="C1332" s="43" t="s">
        <v>66</v>
      </c>
      <c r="D1332" s="38">
        <f>[1]Actuals!D1339</f>
        <v>300000</v>
      </c>
      <c r="E1332" s="38">
        <f>[1]Actuals!G1339</f>
        <v>300000</v>
      </c>
      <c r="F1332" s="61">
        <f>[1]Actuals!J1339</f>
        <v>250000</v>
      </c>
      <c r="G1332" s="76"/>
      <c r="H1332" s="76"/>
    </row>
    <row r="1333" spans="2:8" ht="15.75" thickBot="1" x14ac:dyDescent="0.3">
      <c r="B1333" s="35"/>
      <c r="C1333" s="44" t="s">
        <v>62</v>
      </c>
      <c r="D1333" s="45">
        <f>SUM(D1331:D1332)</f>
        <v>330000</v>
      </c>
      <c r="E1333" s="45">
        <f>SUM(E1331:E1332)</f>
        <v>310000</v>
      </c>
      <c r="F1333" s="46">
        <f>SUM(F1331:F1332)</f>
        <v>280000</v>
      </c>
    </row>
    <row r="1334" spans="2:8" x14ac:dyDescent="0.25">
      <c r="B1334" s="31" t="s">
        <v>17</v>
      </c>
      <c r="C1334" s="77" t="s">
        <v>67</v>
      </c>
      <c r="D1334" s="69"/>
      <c r="E1334" s="69"/>
      <c r="F1334" s="70"/>
    </row>
    <row r="1335" spans="2:8" x14ac:dyDescent="0.25">
      <c r="B1335" s="35">
        <v>1</v>
      </c>
      <c r="C1335" s="36" t="s">
        <v>68</v>
      </c>
      <c r="D1335" s="38">
        <f>[1]Actuals!D1342</f>
        <v>7000</v>
      </c>
      <c r="E1335" s="38">
        <f>[1]Actuals!G1342</f>
        <v>10705</v>
      </c>
      <c r="F1335" s="61">
        <f>[1]Actuals!J1342</f>
        <v>12000</v>
      </c>
    </row>
    <row r="1336" spans="2:8" ht="15.75" thickBot="1" x14ac:dyDescent="0.3">
      <c r="B1336" s="35">
        <v>2</v>
      </c>
      <c r="C1336" s="43" t="s">
        <v>69</v>
      </c>
      <c r="D1336" s="38">
        <f>[1]Actuals!D1343</f>
        <v>35000</v>
      </c>
      <c r="E1336" s="38">
        <f>[1]Actuals!G1343</f>
        <v>0</v>
      </c>
      <c r="F1336" s="61">
        <f>[1]Actuals!J1343</f>
        <v>35000</v>
      </c>
    </row>
    <row r="1337" spans="2:8" ht="15.75" thickBot="1" x14ac:dyDescent="0.3">
      <c r="B1337" s="31"/>
      <c r="C1337" s="44" t="s">
        <v>70</v>
      </c>
      <c r="D1337" s="45">
        <f>SUM(D1335:D1336)</f>
        <v>42000</v>
      </c>
      <c r="E1337" s="45">
        <f>SUM(E1335:E1336)</f>
        <v>10705</v>
      </c>
      <c r="F1337" s="46">
        <f>SUM(F1335:F1336)</f>
        <v>47000</v>
      </c>
    </row>
    <row r="1338" spans="2:8" x14ac:dyDescent="0.25">
      <c r="B1338" s="31" t="s">
        <v>71</v>
      </c>
      <c r="C1338" s="105" t="s">
        <v>72</v>
      </c>
      <c r="D1338" s="106"/>
      <c r="E1338" s="106"/>
      <c r="F1338" s="107"/>
    </row>
    <row r="1339" spans="2:8" x14ac:dyDescent="0.25">
      <c r="B1339" s="35">
        <v>1</v>
      </c>
      <c r="C1339" s="36" t="s">
        <v>73</v>
      </c>
      <c r="D1339" s="38">
        <f>[1]Actuals!D1346</f>
        <v>50000</v>
      </c>
      <c r="E1339" s="38">
        <f>[1]Actuals!G1346</f>
        <v>71364</v>
      </c>
      <c r="F1339" s="61">
        <f>[1]Actuals!J1346</f>
        <v>75000</v>
      </c>
    </row>
    <row r="1340" spans="2:8" x14ac:dyDescent="0.25">
      <c r="B1340" s="35">
        <f>B1339+1</f>
        <v>2</v>
      </c>
      <c r="C1340" s="36" t="s">
        <v>74</v>
      </c>
      <c r="D1340" s="38">
        <f>[1]Actuals!D1347</f>
        <v>15000</v>
      </c>
      <c r="E1340" s="38">
        <f>[1]Actuals!G1347</f>
        <v>5100</v>
      </c>
      <c r="F1340" s="61">
        <f>[1]Actuals!J1347</f>
        <v>20000</v>
      </c>
    </row>
    <row r="1341" spans="2:8" x14ac:dyDescent="0.25">
      <c r="B1341" s="35">
        <f t="shared" ref="B1341:B1351" si="18">B1340+1</f>
        <v>3</v>
      </c>
      <c r="C1341" s="36" t="s">
        <v>75</v>
      </c>
      <c r="D1341" s="38">
        <f>[1]Actuals!D1348</f>
        <v>0</v>
      </c>
      <c r="E1341" s="38">
        <f>[1]Actuals!G1348</f>
        <v>0</v>
      </c>
      <c r="F1341" s="61">
        <f>[1]Actuals!J1348</f>
        <v>0</v>
      </c>
    </row>
    <row r="1342" spans="2:8" x14ac:dyDescent="0.25">
      <c r="B1342" s="35">
        <f t="shared" si="18"/>
        <v>4</v>
      </c>
      <c r="C1342" s="36" t="s">
        <v>76</v>
      </c>
      <c r="D1342" s="38">
        <f>[1]Actuals!D1349</f>
        <v>0</v>
      </c>
      <c r="E1342" s="38">
        <f>[1]Actuals!G1349</f>
        <v>0</v>
      </c>
      <c r="F1342" s="61">
        <f>[1]Actuals!J1349</f>
        <v>0</v>
      </c>
    </row>
    <row r="1343" spans="2:8" x14ac:dyDescent="0.25">
      <c r="B1343" s="35">
        <f t="shared" si="18"/>
        <v>5</v>
      </c>
      <c r="C1343" s="36" t="s">
        <v>77</v>
      </c>
      <c r="D1343" s="38">
        <f>[1]Actuals!D1350</f>
        <v>0</v>
      </c>
      <c r="E1343" s="38">
        <f>[1]Actuals!G1350</f>
        <v>0</v>
      </c>
      <c r="F1343" s="61">
        <f>[1]Actuals!J1350</f>
        <v>0</v>
      </c>
    </row>
    <row r="1344" spans="2:8" x14ac:dyDescent="0.25">
      <c r="B1344" s="35">
        <f t="shared" si="18"/>
        <v>6</v>
      </c>
      <c r="C1344" s="36" t="s">
        <v>78</v>
      </c>
      <c r="D1344" s="38">
        <f>[1]Actuals!D1351</f>
        <v>30000</v>
      </c>
      <c r="E1344" s="38">
        <f>[1]Actuals!G1351</f>
        <v>22150</v>
      </c>
      <c r="F1344" s="61">
        <f>[1]Actuals!J1351</f>
        <v>40000</v>
      </c>
    </row>
    <row r="1345" spans="2:10" x14ac:dyDescent="0.25">
      <c r="B1345" s="35">
        <v>7</v>
      </c>
      <c r="C1345" s="95" t="s">
        <v>79</v>
      </c>
      <c r="D1345" s="38">
        <f>[1]Actuals!D1352</f>
        <v>0</v>
      </c>
      <c r="E1345" s="38">
        <f>[1]Actuals!G1352</f>
        <v>0</v>
      </c>
      <c r="F1345" s="61">
        <f>[1]Actuals!J1352</f>
        <v>0</v>
      </c>
    </row>
    <row r="1346" spans="2:10" x14ac:dyDescent="0.25">
      <c r="B1346" s="35">
        <v>8</v>
      </c>
      <c r="C1346" s="36" t="s">
        <v>80</v>
      </c>
      <c r="D1346" s="38">
        <f>[1]Actuals!D1353</f>
        <v>0</v>
      </c>
      <c r="E1346" s="38">
        <f>[1]Actuals!G1353</f>
        <v>0</v>
      </c>
      <c r="F1346" s="61">
        <f>[1]Actuals!J1353</f>
        <v>0</v>
      </c>
      <c r="G1346" s="76"/>
      <c r="H1346" s="76"/>
    </row>
    <row r="1347" spans="2:10" x14ac:dyDescent="0.25">
      <c r="B1347" s="35">
        <f>B1346+1</f>
        <v>9</v>
      </c>
      <c r="C1347" s="36" t="s">
        <v>81</v>
      </c>
      <c r="D1347" s="38">
        <f>[1]Actuals!D1354</f>
        <v>250000</v>
      </c>
      <c r="E1347" s="38">
        <f>[1]Actuals!G1354</f>
        <v>250000</v>
      </c>
      <c r="F1347" s="61">
        <f>[1]Actuals!J1354</f>
        <v>300000</v>
      </c>
    </row>
    <row r="1348" spans="2:10" s="8" customFormat="1" x14ac:dyDescent="0.25">
      <c r="B1348" s="35">
        <f t="shared" si="18"/>
        <v>10</v>
      </c>
      <c r="C1348" s="36" t="s">
        <v>82</v>
      </c>
      <c r="D1348" s="38">
        <f>[1]Actuals!D1355</f>
        <v>0</v>
      </c>
      <c r="E1348" s="38">
        <f>[1]Actuals!G1355</f>
        <v>0</v>
      </c>
      <c r="F1348" s="61">
        <f>[1]Actuals!J1355</f>
        <v>0</v>
      </c>
      <c r="G1348" s="142"/>
      <c r="H1348" s="142"/>
      <c r="I1348" s="30"/>
      <c r="J1348" s="1"/>
    </row>
    <row r="1349" spans="2:10" x14ac:dyDescent="0.25">
      <c r="B1349" s="35">
        <f t="shared" si="18"/>
        <v>11</v>
      </c>
      <c r="C1349" s="36" t="s">
        <v>83</v>
      </c>
      <c r="D1349" s="38">
        <f>[1]Actuals!D1356</f>
        <v>0</v>
      </c>
      <c r="E1349" s="38">
        <f>[1]Actuals!G1356</f>
        <v>0</v>
      </c>
      <c r="F1349" s="61">
        <f>[1]Actuals!J1356</f>
        <v>0</v>
      </c>
    </row>
    <row r="1350" spans="2:10" x14ac:dyDescent="0.25">
      <c r="B1350" s="35">
        <f t="shared" si="18"/>
        <v>12</v>
      </c>
      <c r="C1350" s="36" t="s">
        <v>84</v>
      </c>
      <c r="D1350" s="38">
        <f>[1]Actuals!D1357</f>
        <v>0</v>
      </c>
      <c r="E1350" s="38">
        <f>[1]Actuals!G1357</f>
        <v>0</v>
      </c>
      <c r="F1350" s="61">
        <f>[1]Actuals!J1357</f>
        <v>0</v>
      </c>
    </row>
    <row r="1351" spans="2:10" x14ac:dyDescent="0.25">
      <c r="B1351" s="35">
        <f t="shared" si="18"/>
        <v>13</v>
      </c>
      <c r="C1351" s="36" t="s">
        <v>85</v>
      </c>
      <c r="D1351" s="38">
        <f>[1]Actuals!D1358</f>
        <v>0</v>
      </c>
      <c r="E1351" s="38">
        <f>[1]Actuals!G1358</f>
        <v>0</v>
      </c>
      <c r="F1351" s="61">
        <f>[1]Actuals!J1358</f>
        <v>0</v>
      </c>
    </row>
    <row r="1352" spans="2:10" ht="15.75" thickBot="1" x14ac:dyDescent="0.3">
      <c r="B1352" s="35">
        <v>14</v>
      </c>
      <c r="C1352" s="53" t="s">
        <v>86</v>
      </c>
      <c r="D1352" s="97">
        <f>[1]Actuals!D1360</f>
        <v>50000</v>
      </c>
      <c r="E1352" s="97">
        <f>[1]Actuals!G1360</f>
        <v>0</v>
      </c>
      <c r="F1352" s="98">
        <f>[1]Actuals!J1360</f>
        <v>170000</v>
      </c>
    </row>
    <row r="1353" spans="2:10" ht="15.75" thickBot="1" x14ac:dyDescent="0.3">
      <c r="B1353" s="31"/>
      <c r="C1353" s="44" t="s">
        <v>70</v>
      </c>
      <c r="D1353" s="45">
        <f>SUM(D1339:D1352)</f>
        <v>395000</v>
      </c>
      <c r="E1353" s="45">
        <f>SUM(E1339:E1352)</f>
        <v>348614</v>
      </c>
      <c r="F1353" s="46">
        <f>SUM(F1339:F1352)</f>
        <v>605000</v>
      </c>
    </row>
    <row r="1354" spans="2:10" ht="15.75" thickBot="1" x14ac:dyDescent="0.3">
      <c r="B1354" s="35"/>
      <c r="C1354" s="44" t="s">
        <v>87</v>
      </c>
      <c r="D1354" s="45">
        <f>D1353+D1337+D1333+D1329</f>
        <v>932000</v>
      </c>
      <c r="E1354" s="45">
        <f>E1353+E1337+E1333+E1329</f>
        <v>746771</v>
      </c>
      <c r="F1354" s="46">
        <f>F1353+F1337+F1333+F1329</f>
        <v>1147000</v>
      </c>
      <c r="I1354" s="48"/>
      <c r="J1354" s="42"/>
    </row>
    <row r="1355" spans="2:10" x14ac:dyDescent="0.25">
      <c r="B1355" s="31" t="s">
        <v>88</v>
      </c>
      <c r="C1355" s="77" t="s">
        <v>89</v>
      </c>
      <c r="D1355" s="69"/>
      <c r="E1355" s="69"/>
      <c r="F1355" s="70"/>
    </row>
    <row r="1356" spans="2:10" x14ac:dyDescent="0.25">
      <c r="B1356" s="35">
        <v>1</v>
      </c>
      <c r="C1356" s="36" t="s">
        <v>57</v>
      </c>
      <c r="D1356" s="38">
        <f>[1]Actuals!D1364</f>
        <v>0</v>
      </c>
      <c r="E1356" s="38">
        <f>[1]Actuals!G1364</f>
        <v>0</v>
      </c>
      <c r="F1356" s="61">
        <f>[1]Actuals!J1364</f>
        <v>0</v>
      </c>
      <c r="G1356" s="64"/>
      <c r="H1356" s="64"/>
      <c r="I1356" s="62"/>
      <c r="J1356" s="52"/>
    </row>
    <row r="1357" spans="2:10" x14ac:dyDescent="0.25">
      <c r="B1357" s="35">
        <v>2</v>
      </c>
      <c r="C1357" s="36" t="s">
        <v>58</v>
      </c>
      <c r="D1357" s="38">
        <f>[1]Actuals!D1365</f>
        <v>0</v>
      </c>
      <c r="E1357" s="38">
        <f>[1]Actuals!G1365</f>
        <v>0</v>
      </c>
      <c r="F1357" s="61">
        <f>[1]Actuals!J1365</f>
        <v>800000</v>
      </c>
    </row>
    <row r="1358" spans="2:10" x14ac:dyDescent="0.25">
      <c r="B1358" s="35">
        <v>3</v>
      </c>
      <c r="C1358" s="36" t="s">
        <v>90</v>
      </c>
      <c r="D1358" s="38">
        <f>[1]Actuals!D1366</f>
        <v>500000</v>
      </c>
      <c r="E1358" s="38">
        <f>[1]Actuals!G1366</f>
        <v>0</v>
      </c>
      <c r="F1358" s="61">
        <f>[1]Actuals!J1366</f>
        <v>100000</v>
      </c>
    </row>
    <row r="1359" spans="2:10" x14ac:dyDescent="0.25">
      <c r="B1359" s="35">
        <v>4</v>
      </c>
      <c r="C1359" s="36" t="s">
        <v>60</v>
      </c>
      <c r="D1359" s="38">
        <f>[1]Actuals!D1367</f>
        <v>0</v>
      </c>
      <c r="E1359" s="38">
        <f>[1]Actuals!G1367</f>
        <v>0</v>
      </c>
      <c r="F1359" s="61">
        <f>[1]Actuals!J1367</f>
        <v>150000</v>
      </c>
    </row>
    <row r="1360" spans="2:10" x14ac:dyDescent="0.25">
      <c r="B1360" s="35">
        <v>5</v>
      </c>
      <c r="C1360" s="36" t="s">
        <v>61</v>
      </c>
      <c r="D1360" s="38">
        <f>[1]Actuals!D1368</f>
        <v>0</v>
      </c>
      <c r="E1360" s="38">
        <f>[1]Actuals!G1368</f>
        <v>0</v>
      </c>
      <c r="F1360" s="61">
        <f>[1]Actuals!J1368</f>
        <v>0</v>
      </c>
      <c r="G1360" s="64"/>
      <c r="H1360" s="64"/>
      <c r="J1360" s="52"/>
    </row>
    <row r="1361" spans="2:10" ht="15.75" thickBot="1" x14ac:dyDescent="0.3">
      <c r="B1361" s="35">
        <v>6</v>
      </c>
      <c r="C1361" s="58" t="s">
        <v>91</v>
      </c>
      <c r="D1361" s="38">
        <f>[1]Actuals!D1369</f>
        <v>0</v>
      </c>
      <c r="E1361" s="38">
        <f>[1]Actuals!G1369</f>
        <v>0</v>
      </c>
      <c r="F1361" s="61">
        <f>[1]Actuals!J1369</f>
        <v>0</v>
      </c>
      <c r="G1361" s="64"/>
      <c r="H1361" s="64"/>
      <c r="J1361" s="52"/>
    </row>
    <row r="1362" spans="2:10" ht="15.75" thickBot="1" x14ac:dyDescent="0.3">
      <c r="B1362" s="31"/>
      <c r="C1362" s="44" t="s">
        <v>70</v>
      </c>
      <c r="D1362" s="45">
        <f>SUM(D1356:D1361)</f>
        <v>500000</v>
      </c>
      <c r="E1362" s="45">
        <f t="shared" ref="E1362:F1362" si="19">SUM(E1356:E1361)</f>
        <v>0</v>
      </c>
      <c r="F1362" s="45">
        <f t="shared" si="19"/>
        <v>1050000</v>
      </c>
    </row>
    <row r="1363" spans="2:10" ht="15.75" thickBot="1" x14ac:dyDescent="0.3">
      <c r="B1363" s="85"/>
      <c r="C1363" s="44" t="s">
        <v>106</v>
      </c>
      <c r="D1363" s="45">
        <f>D1362+D1354+D1321+D1287+D1296</f>
        <v>15229815.5</v>
      </c>
      <c r="E1363" s="45">
        <f>E1362+E1354+E1321+E1287+E1296</f>
        <v>13884781</v>
      </c>
      <c r="F1363" s="46">
        <f>F1362+F1354+F1321+F1287+F1296</f>
        <v>17659806.666666664</v>
      </c>
      <c r="I1363" s="48"/>
      <c r="J1363" s="42"/>
    </row>
    <row r="1364" spans="2:10" x14ac:dyDescent="0.25">
      <c r="B1364" s="2"/>
      <c r="C1364" s="3" t="s">
        <v>12</v>
      </c>
      <c r="D1364" s="100"/>
      <c r="E1364" s="100"/>
      <c r="F1364" s="101"/>
    </row>
    <row r="1366" spans="2:10" ht="15.75" thickBot="1" x14ac:dyDescent="0.3">
      <c r="B1366" s="2"/>
      <c r="C1366" s="3"/>
      <c r="D1366" s="4"/>
      <c r="E1366" s="5"/>
      <c r="F1366" s="5"/>
    </row>
    <row r="1367" spans="2:10" ht="14.25" customHeight="1" x14ac:dyDescent="0.2">
      <c r="B1367" s="9" t="s">
        <v>0</v>
      </c>
      <c r="C1367" s="10" t="s">
        <v>157</v>
      </c>
      <c r="D1367" s="11">
        <v>33</v>
      </c>
      <c r="E1367" s="12" t="str">
        <f>$E$2</f>
        <v>PAKISTAN TOBACCO BOARD                                          BUDGET ESTIMATES,  2024-25</v>
      </c>
      <c r="F1367" s="13"/>
    </row>
    <row r="1368" spans="2:10" ht="12.75" customHeight="1" x14ac:dyDescent="0.2">
      <c r="B1368" s="136"/>
      <c r="C1368" s="143"/>
      <c r="D1368" s="17"/>
      <c r="E1368" s="18"/>
      <c r="F1368" s="19"/>
    </row>
    <row r="1369" spans="2:10" ht="30.75" thickBot="1" x14ac:dyDescent="0.25">
      <c r="B1369" s="137"/>
      <c r="C1369" s="144"/>
      <c r="D1369" s="22" t="str">
        <f>$D$4</f>
        <v>Budget Estimates                                             2023-24</v>
      </c>
      <c r="E1369" s="23" t="str">
        <f>$E$4</f>
        <v>Revised Estimates
 2023-24</v>
      </c>
      <c r="F1369" s="24" t="str">
        <f>$F$4</f>
        <v>Proposed Budget 
2024-2025</v>
      </c>
    </row>
    <row r="1370" spans="2:10" x14ac:dyDescent="0.25">
      <c r="B1370" s="31" t="s">
        <v>6</v>
      </c>
      <c r="C1370" s="32" t="s">
        <v>7</v>
      </c>
      <c r="D1370" s="33"/>
      <c r="E1370" s="33"/>
      <c r="F1370" s="34"/>
    </row>
    <row r="1371" spans="2:10" x14ac:dyDescent="0.25">
      <c r="B1371" s="31" t="s">
        <v>8</v>
      </c>
      <c r="C1371" s="32" t="s">
        <v>9</v>
      </c>
      <c r="D1371" s="33"/>
      <c r="E1371" s="33"/>
      <c r="F1371" s="34"/>
    </row>
    <row r="1372" spans="2:10" x14ac:dyDescent="0.25">
      <c r="B1372" s="35">
        <v>1</v>
      </c>
      <c r="C1372" s="36" t="s">
        <v>10</v>
      </c>
      <c r="D1372" s="37">
        <f>[1]Actuals!D1380</f>
        <v>6305700</v>
      </c>
      <c r="E1372" s="38">
        <f>[1]Actuals!G1380</f>
        <v>7130920</v>
      </c>
      <c r="F1372" s="39">
        <f>[1]Actuals!J1380</f>
        <v>8889960</v>
      </c>
    </row>
    <row r="1373" spans="2:10" ht="15.75" thickBot="1" x14ac:dyDescent="0.3">
      <c r="B1373" s="35">
        <v>2</v>
      </c>
      <c r="C1373" s="43" t="s">
        <v>11</v>
      </c>
      <c r="D1373" s="37">
        <f>[1]Actuals!D1381</f>
        <v>3600</v>
      </c>
      <c r="E1373" s="38">
        <f>[1]Actuals!G1381</f>
        <v>3600</v>
      </c>
      <c r="F1373" s="39">
        <f>[1]Actuals!J1381</f>
        <v>3600</v>
      </c>
    </row>
    <row r="1374" spans="2:10" ht="15.75" thickBot="1" x14ac:dyDescent="0.3">
      <c r="B1374" s="35" t="s">
        <v>12</v>
      </c>
      <c r="C1374" s="44" t="s">
        <v>13</v>
      </c>
      <c r="D1374" s="45">
        <f>SUM(D1372:D1373)</f>
        <v>6309300</v>
      </c>
      <c r="E1374" s="45">
        <f>SUM(E1372:E1373)</f>
        <v>7134520</v>
      </c>
      <c r="F1374" s="46">
        <f>SUM(F1372:F1373)</f>
        <v>8893560</v>
      </c>
    </row>
    <row r="1375" spans="2:10" x14ac:dyDescent="0.25">
      <c r="B1375" s="31" t="s">
        <v>14</v>
      </c>
      <c r="C1375" s="77" t="s">
        <v>15</v>
      </c>
      <c r="D1375" s="69"/>
      <c r="E1375" s="69"/>
      <c r="F1375" s="70"/>
    </row>
    <row r="1376" spans="2:10" ht="15.75" thickBot="1" x14ac:dyDescent="0.3">
      <c r="B1376" s="35">
        <v>1</v>
      </c>
      <c r="C1376" s="36" t="s">
        <v>10</v>
      </c>
      <c r="D1376" s="37">
        <f>[1]Actuals!D1384</f>
        <v>3275580</v>
      </c>
      <c r="E1376" s="38">
        <f>[1]Actuals!G1384</f>
        <v>3881351</v>
      </c>
      <c r="F1376" s="39">
        <f>[1]Actuals!J1384</f>
        <v>3832770</v>
      </c>
    </row>
    <row r="1377" spans="2:11" ht="15.75" thickBot="1" x14ac:dyDescent="0.3">
      <c r="B1377" s="35"/>
      <c r="C1377" s="44" t="s">
        <v>16</v>
      </c>
      <c r="D1377" s="45">
        <f>SUM(D1376:D1376)</f>
        <v>3275580</v>
      </c>
      <c r="E1377" s="45">
        <f>SUM(E1376:E1376)</f>
        <v>3881351</v>
      </c>
      <c r="F1377" s="46">
        <f>SUM(F1376:F1376)</f>
        <v>3832770</v>
      </c>
    </row>
    <row r="1378" spans="2:11" x14ac:dyDescent="0.25">
      <c r="B1378" s="31" t="s">
        <v>17</v>
      </c>
      <c r="C1378" s="77" t="s">
        <v>18</v>
      </c>
      <c r="D1378" s="69"/>
      <c r="E1378" s="69"/>
      <c r="F1378" s="70"/>
    </row>
    <row r="1379" spans="2:11" x14ac:dyDescent="0.25">
      <c r="B1379" s="35">
        <v>1</v>
      </c>
      <c r="C1379" s="36" t="s">
        <v>113</v>
      </c>
      <c r="D1379" s="37">
        <f>[1]Actuals!D1387</f>
        <v>1038060</v>
      </c>
      <c r="E1379" s="38">
        <f>[1]Actuals!G1387</f>
        <v>1083346</v>
      </c>
      <c r="F1379" s="39">
        <f>[1]Actuals!J1387</f>
        <v>772404</v>
      </c>
    </row>
    <row r="1380" spans="2:11" x14ac:dyDescent="0.25">
      <c r="B1380" s="35">
        <v>2</v>
      </c>
      <c r="C1380" s="36" t="s">
        <v>20</v>
      </c>
      <c r="D1380" s="37">
        <f>[1]Actuals!D1388</f>
        <v>3633510</v>
      </c>
      <c r="E1380" s="38">
        <f>[1]Actuals!G1388</f>
        <v>3995431</v>
      </c>
      <c r="F1380" s="39">
        <f>[1]Actuals!J1388</f>
        <v>7633638</v>
      </c>
    </row>
    <row r="1381" spans="2:11" x14ac:dyDescent="0.25">
      <c r="B1381" s="35">
        <v>3</v>
      </c>
      <c r="C1381" s="36" t="s">
        <v>21</v>
      </c>
      <c r="D1381" s="37">
        <f>[1]Actuals!D1389</f>
        <v>0</v>
      </c>
      <c r="E1381" s="38">
        <f>[1]Actuals!G1389</f>
        <v>0</v>
      </c>
      <c r="F1381" s="39">
        <f>[1]Actuals!J1389</f>
        <v>0</v>
      </c>
      <c r="G1381" s="40"/>
      <c r="H1381" s="40"/>
      <c r="I1381" s="41"/>
      <c r="K1381" s="51"/>
    </row>
    <row r="1382" spans="2:11" x14ac:dyDescent="0.25">
      <c r="B1382" s="35">
        <v>4</v>
      </c>
      <c r="C1382" s="36" t="s">
        <v>22</v>
      </c>
      <c r="D1382" s="37">
        <f>[1]Actuals!D1390</f>
        <v>1800</v>
      </c>
      <c r="E1382" s="38">
        <f>[1]Actuals!G1390</f>
        <v>1800</v>
      </c>
      <c r="F1382" s="39">
        <f>[1]Actuals!J1390</f>
        <v>1800</v>
      </c>
    </row>
    <row r="1383" spans="2:11" x14ac:dyDescent="0.25">
      <c r="B1383" s="35">
        <v>5</v>
      </c>
      <c r="C1383" s="36" t="s">
        <v>23</v>
      </c>
      <c r="D1383" s="37">
        <f>[1]Actuals!D1391</f>
        <v>1596880</v>
      </c>
      <c r="E1383" s="38">
        <f>[1]Actuals!G1391</f>
        <v>0</v>
      </c>
      <c r="F1383" s="39">
        <f>[1]Actuals!J1391</f>
        <v>2120455</v>
      </c>
    </row>
    <row r="1384" spans="2:11" x14ac:dyDescent="0.25">
      <c r="B1384" s="35">
        <v>6</v>
      </c>
      <c r="C1384" s="36" t="s">
        <v>24</v>
      </c>
      <c r="D1384" s="37">
        <f>[1]Actuals!D1392</f>
        <v>353148</v>
      </c>
      <c r="E1384" s="38">
        <f>[1]Actuals!G1392</f>
        <v>379486</v>
      </c>
      <c r="F1384" s="39">
        <f>[1]Actuals!J1392</f>
        <v>438984</v>
      </c>
    </row>
    <row r="1385" spans="2:11" x14ac:dyDescent="0.25">
      <c r="B1385" s="35">
        <v>7</v>
      </c>
      <c r="C1385" s="36" t="s">
        <v>25</v>
      </c>
      <c r="D1385" s="37">
        <f>[1]Actuals!D1393</f>
        <v>0</v>
      </c>
      <c r="E1385" s="38">
        <f>[1]Actuals!G1393</f>
        <v>0</v>
      </c>
      <c r="F1385" s="39">
        <f>[1]Actuals!J1393</f>
        <v>0</v>
      </c>
    </row>
    <row r="1386" spans="2:11" x14ac:dyDescent="0.25">
      <c r="B1386" s="35">
        <v>8</v>
      </c>
      <c r="C1386" s="36" t="s">
        <v>26</v>
      </c>
      <c r="D1386" s="37">
        <f>[1]Actuals!D1394</f>
        <v>0</v>
      </c>
      <c r="E1386" s="38">
        <f>[1]Actuals!G1394</f>
        <v>0</v>
      </c>
      <c r="F1386" s="39">
        <f>[1]Actuals!J1394</f>
        <v>0</v>
      </c>
    </row>
    <row r="1387" spans="2:11" x14ac:dyDescent="0.25">
      <c r="B1387" s="35">
        <v>9</v>
      </c>
      <c r="C1387" s="36" t="s">
        <v>27</v>
      </c>
      <c r="D1387" s="37">
        <f>[1]Actuals!D1395</f>
        <v>0</v>
      </c>
      <c r="E1387" s="38">
        <f>[1]Actuals!G1395</f>
        <v>0</v>
      </c>
      <c r="F1387" s="39">
        <f>[1]Actuals!J1395</f>
        <v>0</v>
      </c>
    </row>
    <row r="1388" spans="2:11" x14ac:dyDescent="0.25">
      <c r="B1388" s="35">
        <v>10</v>
      </c>
      <c r="C1388" s="36" t="s">
        <v>28</v>
      </c>
      <c r="D1388" s="37">
        <f>[1]Actuals!D1396</f>
        <v>0</v>
      </c>
      <c r="E1388" s="38">
        <f>[1]Actuals!G1396</f>
        <v>0</v>
      </c>
      <c r="F1388" s="39">
        <f>[1]Actuals!J1396</f>
        <v>0</v>
      </c>
    </row>
    <row r="1389" spans="2:11" x14ac:dyDescent="0.25">
      <c r="B1389" s="35">
        <v>11</v>
      </c>
      <c r="C1389" s="36" t="s">
        <v>29</v>
      </c>
      <c r="D1389" s="37">
        <f>[1]Actuals!D1397</f>
        <v>0</v>
      </c>
      <c r="E1389" s="38">
        <f>[1]Actuals!G1397</f>
        <v>0</v>
      </c>
      <c r="F1389" s="39">
        <f>[1]Actuals!J1397</f>
        <v>0</v>
      </c>
    </row>
    <row r="1390" spans="2:11" x14ac:dyDescent="0.25">
      <c r="B1390" s="35">
        <v>12</v>
      </c>
      <c r="C1390" s="36" t="s">
        <v>30</v>
      </c>
      <c r="D1390" s="37">
        <f>[1]Actuals!D1398</f>
        <v>0</v>
      </c>
      <c r="E1390" s="38">
        <f>[1]Actuals!G1398</f>
        <v>0</v>
      </c>
      <c r="F1390" s="39">
        <f>[1]Actuals!J1398</f>
        <v>0</v>
      </c>
    </row>
    <row r="1391" spans="2:11" x14ac:dyDescent="0.25">
      <c r="B1391" s="35">
        <v>13</v>
      </c>
      <c r="C1391" s="36" t="s">
        <v>31</v>
      </c>
      <c r="D1391" s="37">
        <f>[1]Actuals!D1399</f>
        <v>0</v>
      </c>
      <c r="E1391" s="38">
        <f>[1]Actuals!G1399</f>
        <v>0</v>
      </c>
      <c r="F1391" s="39">
        <f>[1]Actuals!J1399</f>
        <v>0</v>
      </c>
    </row>
    <row r="1392" spans="2:11" x14ac:dyDescent="0.25">
      <c r="B1392" s="35">
        <v>14</v>
      </c>
      <c r="C1392" s="36" t="s">
        <v>100</v>
      </c>
      <c r="D1392" s="37">
        <f>[1]Actuals!D1400</f>
        <v>0</v>
      </c>
      <c r="E1392" s="38">
        <f>[1]Actuals!G1400</f>
        <v>0</v>
      </c>
      <c r="F1392" s="39">
        <f>[1]Actuals!J1400</f>
        <v>0</v>
      </c>
    </row>
    <row r="1393" spans="2:10" x14ac:dyDescent="0.25">
      <c r="B1393" s="35">
        <v>15</v>
      </c>
      <c r="C1393" s="36" t="s">
        <v>101</v>
      </c>
      <c r="D1393" s="37">
        <f>[1]Actuals!D1401</f>
        <v>0</v>
      </c>
      <c r="E1393" s="38">
        <f>[1]Actuals!G1401</f>
        <v>0</v>
      </c>
      <c r="F1393" s="39">
        <f>[1]Actuals!J1401</f>
        <v>0</v>
      </c>
    </row>
    <row r="1394" spans="2:10" x14ac:dyDescent="0.25">
      <c r="B1394" s="35">
        <v>16</v>
      </c>
      <c r="C1394" s="36" t="s">
        <v>34</v>
      </c>
      <c r="D1394" s="37">
        <f>[1]Actuals!D1402</f>
        <v>1412412</v>
      </c>
      <c r="E1394" s="38">
        <f>[1]Actuals!G1402</f>
        <v>1446569</v>
      </c>
      <c r="F1394" s="39">
        <f>[1]Actuals!J1402</f>
        <v>1891794</v>
      </c>
      <c r="G1394" s="40"/>
      <c r="H1394" s="40"/>
      <c r="I1394" s="41"/>
    </row>
    <row r="1395" spans="2:10" x14ac:dyDescent="0.25">
      <c r="B1395" s="35">
        <v>17</v>
      </c>
      <c r="C1395" s="36" t="s">
        <v>35</v>
      </c>
      <c r="D1395" s="37">
        <f>[1]Actuals!D1403</f>
        <v>890820</v>
      </c>
      <c r="E1395" s="38">
        <f>[1]Actuals!G1403</f>
        <v>1509414</v>
      </c>
      <c r="F1395" s="39">
        <f>[1]Actuals!J1403</f>
        <v>1184130</v>
      </c>
      <c r="G1395" s="40"/>
      <c r="H1395" s="40"/>
      <c r="I1395" s="41"/>
    </row>
    <row r="1396" spans="2:10" x14ac:dyDescent="0.25">
      <c r="B1396" s="35">
        <v>18</v>
      </c>
      <c r="C1396" s="36" t="s">
        <v>36</v>
      </c>
      <c r="D1396" s="37">
        <f>[1]Actuals!D1404</f>
        <v>890820</v>
      </c>
      <c r="E1396" s="38">
        <f>[1]Actuals!G1404</f>
        <v>1118708</v>
      </c>
      <c r="F1396" s="39">
        <f>[1]Actuals!J1404</f>
        <v>1184130</v>
      </c>
      <c r="G1396" s="40"/>
      <c r="H1396" s="40"/>
      <c r="I1396" s="41"/>
    </row>
    <row r="1397" spans="2:10" x14ac:dyDescent="0.25">
      <c r="B1397" s="35">
        <v>19</v>
      </c>
      <c r="C1397" s="36" t="s">
        <v>37</v>
      </c>
      <c r="D1397" s="37">
        <f>[1]Actuals!D1405</f>
        <v>3038163</v>
      </c>
      <c r="E1397" s="38">
        <f>[1]Actuals!G1405</f>
        <v>2840859</v>
      </c>
      <c r="F1397" s="39">
        <f>[1]Actuals!J1405</f>
        <v>4036697</v>
      </c>
      <c r="G1397" s="40"/>
      <c r="H1397" s="40"/>
      <c r="I1397" s="41"/>
    </row>
    <row r="1398" spans="2:10" x14ac:dyDescent="0.25">
      <c r="B1398" s="35">
        <v>20</v>
      </c>
      <c r="C1398" s="36" t="s">
        <v>38</v>
      </c>
      <c r="D1398" s="37">
        <f>[1]Actuals!D1406</f>
        <v>0</v>
      </c>
      <c r="E1398" s="38">
        <f>[1]Actuals!G1406</f>
        <v>0</v>
      </c>
      <c r="F1398" s="39">
        <f>[1]Actuals!J1406</f>
        <v>2736184.5</v>
      </c>
      <c r="G1398" s="40"/>
      <c r="H1398" s="40"/>
      <c r="I1398" s="41"/>
    </row>
    <row r="1399" spans="2:10" ht="15.75" thickBot="1" x14ac:dyDescent="0.3">
      <c r="B1399" s="35">
        <v>21</v>
      </c>
      <c r="C1399" s="53" t="s">
        <v>39</v>
      </c>
      <c r="D1399" s="37">
        <f>[1]Actuals!D1407</f>
        <v>0</v>
      </c>
      <c r="E1399" s="38">
        <f>[1]Actuals!G1407</f>
        <v>0</v>
      </c>
      <c r="F1399" s="39">
        <f>[1]Actuals!J1407</f>
        <v>0</v>
      </c>
    </row>
    <row r="1400" spans="2:10" ht="15.75" thickBot="1" x14ac:dyDescent="0.3">
      <c r="B1400" s="35"/>
      <c r="C1400" s="44" t="s">
        <v>16</v>
      </c>
      <c r="D1400" s="45">
        <f>SUM(D1378:D1399)</f>
        <v>12855613</v>
      </c>
      <c r="E1400" s="45">
        <f>SUM(E1378:E1399)</f>
        <v>12375613</v>
      </c>
      <c r="F1400" s="46">
        <f>SUM(F1378:F1399)</f>
        <v>22000216.5</v>
      </c>
    </row>
    <row r="1401" spans="2:10" ht="15.75" thickBot="1" x14ac:dyDescent="0.3">
      <c r="B1401" s="35"/>
      <c r="C1401" s="44" t="s">
        <v>40</v>
      </c>
      <c r="D1401" s="45">
        <f>D1400+D1377+D1374</f>
        <v>22440493</v>
      </c>
      <c r="E1401" s="45">
        <f>E1400+E1377+E1374</f>
        <v>23391484</v>
      </c>
      <c r="F1401" s="46">
        <f>F1400+F1377+F1374</f>
        <v>34726546.5</v>
      </c>
      <c r="I1401" s="48">
        <f>F1401-E1401</f>
        <v>11335062.5</v>
      </c>
      <c r="J1401" s="42">
        <f>I1401/E1401*100</f>
        <v>48.458073459554768</v>
      </c>
    </row>
    <row r="1402" spans="2:10" ht="15" customHeight="1" x14ac:dyDescent="0.25">
      <c r="B1402" s="31" t="s">
        <v>41</v>
      </c>
      <c r="C1402" s="55" t="s">
        <v>42</v>
      </c>
      <c r="D1402" s="56"/>
      <c r="E1402" s="56"/>
      <c r="F1402" s="57"/>
      <c r="G1402" s="47"/>
      <c r="H1402" s="47"/>
      <c r="I1402" s="48"/>
      <c r="J1402" s="42"/>
    </row>
    <row r="1403" spans="2:10" x14ac:dyDescent="0.25">
      <c r="B1403" s="35">
        <v>1</v>
      </c>
      <c r="C1403" s="58" t="s">
        <v>43</v>
      </c>
      <c r="D1403" s="38">
        <f>[1]Actuals!D1411</f>
        <v>85000</v>
      </c>
      <c r="E1403" s="38">
        <f>[1]Actuals!G1411</f>
        <v>85000</v>
      </c>
      <c r="F1403" s="61">
        <f>[1]Actuals!J1411</f>
        <v>85000</v>
      </c>
      <c r="G1403" s="47"/>
      <c r="H1403" s="47"/>
      <c r="I1403" s="48"/>
      <c r="J1403" s="42"/>
    </row>
    <row r="1404" spans="2:10" x14ac:dyDescent="0.25">
      <c r="B1404" s="35">
        <v>2</v>
      </c>
      <c r="C1404" s="36" t="s">
        <v>44</v>
      </c>
      <c r="D1404" s="38">
        <f>[1]Actuals!D1412</f>
        <v>300000</v>
      </c>
      <c r="E1404" s="38">
        <f>[1]Actuals!G1412</f>
        <v>466560</v>
      </c>
      <c r="F1404" s="61">
        <f>[1]Actuals!J1412</f>
        <v>600000</v>
      </c>
      <c r="G1404" s="47"/>
      <c r="H1404" s="47"/>
      <c r="I1404" s="48"/>
      <c r="J1404" s="42"/>
    </row>
    <row r="1405" spans="2:10" x14ac:dyDescent="0.25">
      <c r="B1405" s="35">
        <v>3</v>
      </c>
      <c r="C1405" s="36" t="s">
        <v>45</v>
      </c>
      <c r="D1405" s="38">
        <f>[1]Actuals!D1413</f>
        <v>0</v>
      </c>
      <c r="E1405" s="38">
        <f>[1]Actuals!G1413</f>
        <v>0</v>
      </c>
      <c r="F1405" s="61">
        <f>[1]Actuals!J1413</f>
        <v>0</v>
      </c>
      <c r="G1405" s="47"/>
      <c r="H1405" s="47"/>
      <c r="I1405" s="48"/>
      <c r="J1405" s="42"/>
    </row>
    <row r="1406" spans="2:10" x14ac:dyDescent="0.25">
      <c r="B1406" s="35">
        <v>4</v>
      </c>
      <c r="C1406" s="36" t="s">
        <v>46</v>
      </c>
      <c r="D1406" s="38">
        <f>[1]Actuals!D1414</f>
        <v>400000</v>
      </c>
      <c r="E1406" s="38">
        <f>[1]Actuals!G1414</f>
        <v>269530</v>
      </c>
      <c r="F1406" s="61">
        <f>[1]Actuals!J1414</f>
        <v>630790</v>
      </c>
      <c r="G1406" s="47"/>
      <c r="H1406" s="47"/>
      <c r="I1406" s="48"/>
      <c r="J1406" s="42"/>
    </row>
    <row r="1407" spans="2:10" x14ac:dyDescent="0.25">
      <c r="B1407" s="35">
        <v>5</v>
      </c>
      <c r="C1407" s="36" t="s">
        <v>47</v>
      </c>
      <c r="D1407" s="38">
        <f>[1]Actuals!D1415</f>
        <v>0</v>
      </c>
      <c r="E1407" s="38">
        <f>[1]Actuals!G1415</f>
        <v>0</v>
      </c>
      <c r="F1407" s="61">
        <f>[1]Actuals!J1415</f>
        <v>0</v>
      </c>
      <c r="G1407" s="47"/>
      <c r="H1407" s="47"/>
      <c r="I1407" s="48"/>
      <c r="J1407" s="42"/>
    </row>
    <row r="1408" spans="2:10" x14ac:dyDescent="0.25">
      <c r="B1408" s="35">
        <v>6</v>
      </c>
      <c r="C1408" s="43" t="s">
        <v>48</v>
      </c>
      <c r="D1408" s="38">
        <f>[1]Actuals!D1416</f>
        <v>135000</v>
      </c>
      <c r="E1408" s="38">
        <f>[1]Actuals!G1416</f>
        <v>135000</v>
      </c>
      <c r="F1408" s="61">
        <f>[1]Actuals!J1416</f>
        <v>135000</v>
      </c>
      <c r="G1408" s="47"/>
      <c r="H1408" s="47"/>
      <c r="I1408" s="48"/>
      <c r="J1408" s="42"/>
    </row>
    <row r="1409" spans="2:12" ht="15.75" thickBot="1" x14ac:dyDescent="0.3">
      <c r="B1409" s="35">
        <v>7</v>
      </c>
      <c r="C1409" s="53" t="s">
        <v>49</v>
      </c>
      <c r="D1409" s="74">
        <f>[1]Actuals!D1417</f>
        <v>0</v>
      </c>
      <c r="E1409" s="74">
        <f>[1]Actuals!G1417</f>
        <v>0</v>
      </c>
      <c r="F1409" s="75">
        <f>[1]Actuals!J1417</f>
        <v>0</v>
      </c>
      <c r="G1409" s="119"/>
      <c r="H1409" s="120"/>
      <c r="I1409" s="50"/>
      <c r="J1409" s="84"/>
      <c r="L1409" s="8"/>
    </row>
    <row r="1410" spans="2:12" ht="15.75" thickBot="1" x14ac:dyDescent="0.3">
      <c r="B1410" s="35"/>
      <c r="C1410" s="44" t="s">
        <v>16</v>
      </c>
      <c r="D1410" s="45">
        <f>SUM(D1403:D1409)</f>
        <v>920000</v>
      </c>
      <c r="E1410" s="45">
        <f>SUM(E1403:E1409)</f>
        <v>956090</v>
      </c>
      <c r="F1410" s="46">
        <f>SUM(F1403:F1409)</f>
        <v>1450790</v>
      </c>
      <c r="G1410" s="47"/>
      <c r="H1410" s="47"/>
      <c r="I1410" s="48"/>
      <c r="J1410" s="42"/>
    </row>
    <row r="1411" spans="2:12" x14ac:dyDescent="0.25">
      <c r="B1411" s="31" t="s">
        <v>50</v>
      </c>
      <c r="C1411" s="32" t="s">
        <v>51</v>
      </c>
      <c r="D1411" s="33"/>
      <c r="E1411" s="33"/>
      <c r="F1411" s="34"/>
    </row>
    <row r="1412" spans="2:12" x14ac:dyDescent="0.25">
      <c r="B1412" s="31" t="s">
        <v>8</v>
      </c>
      <c r="C1412" s="32" t="s">
        <v>114</v>
      </c>
      <c r="D1412" s="33"/>
      <c r="E1412" s="33"/>
      <c r="F1412" s="34"/>
    </row>
    <row r="1413" spans="2:12" x14ac:dyDescent="0.25">
      <c r="B1413" s="122">
        <v>1</v>
      </c>
      <c r="C1413" s="36" t="s">
        <v>115</v>
      </c>
      <c r="D1413" s="111">
        <f>[1]Actuals!D1421</f>
        <v>10000</v>
      </c>
      <c r="E1413" s="38">
        <f>[1]Actuals!G1421</f>
        <v>5000</v>
      </c>
      <c r="F1413" s="112">
        <f>[1]Actuals!J1421</f>
        <v>20000</v>
      </c>
    </row>
    <row r="1414" spans="2:12" x14ac:dyDescent="0.25">
      <c r="B1414" s="122">
        <v>2</v>
      </c>
      <c r="C1414" s="36" t="s">
        <v>116</v>
      </c>
      <c r="D1414" s="111">
        <f>[1]Actuals!D1422</f>
        <v>5000</v>
      </c>
      <c r="E1414" s="38">
        <f>[1]Actuals!G1422</f>
        <v>3000</v>
      </c>
      <c r="F1414" s="112">
        <f>[1]Actuals!J1422</f>
        <v>20000</v>
      </c>
    </row>
    <row r="1415" spans="2:12" x14ac:dyDescent="0.25">
      <c r="B1415" s="122">
        <v>3</v>
      </c>
      <c r="C1415" s="36" t="s">
        <v>117</v>
      </c>
      <c r="D1415" s="111">
        <f>[1]Actuals!D1423</f>
        <v>0</v>
      </c>
      <c r="E1415" s="38">
        <f>[1]Actuals!G1423</f>
        <v>0</v>
      </c>
      <c r="F1415" s="112">
        <f>[1]Actuals!J1423</f>
        <v>0</v>
      </c>
    </row>
    <row r="1416" spans="2:12" x14ac:dyDescent="0.25">
      <c r="B1416" s="122">
        <v>4</v>
      </c>
      <c r="C1416" s="36" t="s">
        <v>118</v>
      </c>
      <c r="D1416" s="111">
        <f>[1]Actuals!D1424</f>
        <v>0</v>
      </c>
      <c r="E1416" s="38">
        <f>[1]Actuals!G1424</f>
        <v>0</v>
      </c>
      <c r="F1416" s="112">
        <f>[1]Actuals!J1424</f>
        <v>0</v>
      </c>
    </row>
    <row r="1417" spans="2:12" x14ac:dyDescent="0.25">
      <c r="B1417" s="122">
        <v>5</v>
      </c>
      <c r="C1417" s="36" t="s">
        <v>119</v>
      </c>
      <c r="D1417" s="111">
        <f>[1]Actuals!D1425</f>
        <v>0</v>
      </c>
      <c r="E1417" s="38">
        <f>[1]Actuals!G1425</f>
        <v>0</v>
      </c>
      <c r="F1417" s="112">
        <f>[1]Actuals!J1425</f>
        <v>0</v>
      </c>
    </row>
    <row r="1418" spans="2:12" x14ac:dyDescent="0.25">
      <c r="B1418" s="122">
        <v>6</v>
      </c>
      <c r="C1418" s="36" t="s">
        <v>120</v>
      </c>
      <c r="D1418" s="111">
        <f>[1]Actuals!D1426</f>
        <v>0</v>
      </c>
      <c r="E1418" s="38">
        <f>[1]Actuals!G1426</f>
        <v>0</v>
      </c>
      <c r="F1418" s="112">
        <f>[1]Actuals!J1426</f>
        <v>0</v>
      </c>
    </row>
    <row r="1419" spans="2:12" x14ac:dyDescent="0.25">
      <c r="B1419" s="122">
        <v>7</v>
      </c>
      <c r="C1419" s="36" t="s">
        <v>121</v>
      </c>
      <c r="D1419" s="111">
        <f>[1]Actuals!D1427</f>
        <v>0</v>
      </c>
      <c r="E1419" s="38">
        <f>[1]Actuals!G1427</f>
        <v>0</v>
      </c>
      <c r="F1419" s="112">
        <f>[1]Actuals!J1427</f>
        <v>0</v>
      </c>
    </row>
    <row r="1420" spans="2:12" x14ac:dyDescent="0.25">
      <c r="B1420" s="122">
        <v>8</v>
      </c>
      <c r="C1420" s="36" t="s">
        <v>123</v>
      </c>
      <c r="D1420" s="111">
        <f>[1]Actuals!D1428</f>
        <v>5000</v>
      </c>
      <c r="E1420" s="38">
        <f>[1]Actuals!G1428</f>
        <v>267764</v>
      </c>
      <c r="F1420" s="112">
        <f>[1]Actuals!J1428</f>
        <v>10000</v>
      </c>
    </row>
    <row r="1421" spans="2:12" x14ac:dyDescent="0.25">
      <c r="B1421" s="122">
        <v>9</v>
      </c>
      <c r="C1421" s="36" t="s">
        <v>124</v>
      </c>
      <c r="D1421" s="111">
        <f>[1]Actuals!D1429</f>
        <v>5000</v>
      </c>
      <c r="E1421" s="38">
        <f>[1]Actuals!G1429</f>
        <v>0</v>
      </c>
      <c r="F1421" s="112">
        <f>[1]Actuals!J1429</f>
        <v>0</v>
      </c>
    </row>
    <row r="1422" spans="2:12" x14ac:dyDescent="0.25">
      <c r="B1422" s="122">
        <v>10</v>
      </c>
      <c r="C1422" s="36" t="s">
        <v>125</v>
      </c>
      <c r="D1422" s="111">
        <f>[1]Actuals!D1430</f>
        <v>0</v>
      </c>
      <c r="E1422" s="38">
        <f>[1]Actuals!G1430</f>
        <v>0</v>
      </c>
      <c r="F1422" s="112">
        <f>[1]Actuals!J1430</f>
        <v>0</v>
      </c>
    </row>
    <row r="1423" spans="2:12" x14ac:dyDescent="0.25">
      <c r="B1423" s="122">
        <v>11</v>
      </c>
      <c r="C1423" s="36" t="s">
        <v>126</v>
      </c>
      <c r="D1423" s="111">
        <f>[1]Actuals!D1431</f>
        <v>0</v>
      </c>
      <c r="E1423" s="38">
        <f>[1]Actuals!G1431</f>
        <v>0</v>
      </c>
      <c r="F1423" s="112">
        <f>[1]Actuals!J1431</f>
        <v>0</v>
      </c>
    </row>
    <row r="1424" spans="2:12" x14ac:dyDescent="0.25">
      <c r="B1424" s="122">
        <v>12</v>
      </c>
      <c r="C1424" s="43" t="s">
        <v>127</v>
      </c>
      <c r="D1424" s="111">
        <f>[1]Actuals!D1432</f>
        <v>5000</v>
      </c>
      <c r="E1424" s="38">
        <f>[1]Actuals!G1432</f>
        <v>0</v>
      </c>
      <c r="F1424" s="112">
        <f>[1]Actuals!J1432</f>
        <v>0</v>
      </c>
    </row>
    <row r="1425" spans="2:10" ht="15.75" thickBot="1" x14ac:dyDescent="0.3">
      <c r="B1425" s="35">
        <v>13</v>
      </c>
      <c r="C1425" s="53" t="s">
        <v>122</v>
      </c>
      <c r="D1425" s="111">
        <f>[1]Actuals!D1433</f>
        <v>20000</v>
      </c>
      <c r="E1425" s="38">
        <f>[1]Actuals!G1433</f>
        <v>0</v>
      </c>
      <c r="F1425" s="112">
        <f>[1]Actuals!J1433</f>
        <v>20000</v>
      </c>
    </row>
    <row r="1426" spans="2:10" ht="15.75" thickBot="1" x14ac:dyDescent="0.3">
      <c r="B1426" s="85"/>
      <c r="C1426" s="44" t="s">
        <v>16</v>
      </c>
      <c r="D1426" s="45">
        <f>SUM(D1413:D1425)</f>
        <v>50000</v>
      </c>
      <c r="E1426" s="45">
        <f>SUM(E1413:E1425)</f>
        <v>275764</v>
      </c>
      <c r="F1426" s="46">
        <f>SUM(F1413:F1425)</f>
        <v>70000</v>
      </c>
    </row>
    <row r="1427" spans="2:10" x14ac:dyDescent="0.25">
      <c r="B1427" s="86"/>
      <c r="C1427" s="87"/>
      <c r="D1427" s="88"/>
      <c r="E1427" s="88"/>
      <c r="F1427" s="88"/>
    </row>
    <row r="1428" spans="2:10" ht="15.75" thickBot="1" x14ac:dyDescent="0.3">
      <c r="B1428" s="86"/>
      <c r="C1428" s="87"/>
      <c r="D1428" s="88"/>
      <c r="E1428" s="88"/>
      <c r="F1428" s="88"/>
    </row>
    <row r="1429" spans="2:10" ht="14.25" customHeight="1" x14ac:dyDescent="0.2">
      <c r="B1429" s="9" t="s">
        <v>0</v>
      </c>
      <c r="C1429" s="10" t="s">
        <v>157</v>
      </c>
      <c r="D1429" s="11">
        <v>34</v>
      </c>
      <c r="E1429" s="12" t="str">
        <f>$E$2</f>
        <v>PAKISTAN TOBACCO BOARD                                          BUDGET ESTIMATES,  2024-25</v>
      </c>
      <c r="F1429" s="13"/>
    </row>
    <row r="1430" spans="2:10" ht="12.75" customHeight="1" x14ac:dyDescent="0.2">
      <c r="B1430" s="136"/>
      <c r="C1430" s="143"/>
      <c r="D1430" s="17"/>
      <c r="E1430" s="18"/>
      <c r="F1430" s="19"/>
    </row>
    <row r="1431" spans="2:10" ht="30.75" thickBot="1" x14ac:dyDescent="0.25">
      <c r="B1431" s="137"/>
      <c r="C1431" s="144"/>
      <c r="D1431" s="22" t="str">
        <f>$D$4</f>
        <v>Budget Estimates                                             2023-24</v>
      </c>
      <c r="E1431" s="23" t="str">
        <f>$E$4</f>
        <v>Revised Estimates
 2023-24</v>
      </c>
      <c r="F1431" s="24" t="str">
        <f>$F$4</f>
        <v>Proposed Budget 
2024-2025</v>
      </c>
    </row>
    <row r="1432" spans="2:10" x14ac:dyDescent="0.25">
      <c r="B1432" s="121" t="s">
        <v>155</v>
      </c>
      <c r="C1432" s="32" t="s">
        <v>52</v>
      </c>
      <c r="D1432" s="33"/>
      <c r="E1432" s="33"/>
      <c r="F1432" s="34"/>
    </row>
    <row r="1433" spans="2:10" ht="15.75" thickBot="1" x14ac:dyDescent="0.3">
      <c r="B1433" s="122">
        <v>1</v>
      </c>
      <c r="C1433" s="36" t="s">
        <v>53</v>
      </c>
      <c r="D1433" s="38">
        <f>[1]Actuals!D1441</f>
        <v>0</v>
      </c>
      <c r="E1433" s="38">
        <f>[1]Actuals!G1441</f>
        <v>0</v>
      </c>
      <c r="F1433" s="61">
        <f>[1]Actuals!J1441</f>
        <v>0</v>
      </c>
    </row>
    <row r="1434" spans="2:10" ht="15.75" thickBot="1" x14ac:dyDescent="0.3">
      <c r="B1434" s="131"/>
      <c r="C1434" s="44" t="s">
        <v>13</v>
      </c>
      <c r="D1434" s="45">
        <f>SUM(D1433:D1433)</f>
        <v>0</v>
      </c>
      <c r="E1434" s="45">
        <f>SUM(E1433:E1433)</f>
        <v>0</v>
      </c>
      <c r="F1434" s="46">
        <f>SUM(F1433:F1433)</f>
        <v>0</v>
      </c>
    </row>
    <row r="1435" spans="2:10" ht="15.75" thickBot="1" x14ac:dyDescent="0.3">
      <c r="B1435" s="131"/>
      <c r="C1435" s="44" t="s">
        <v>111</v>
      </c>
      <c r="D1435" s="45">
        <f>D1426+D1434</f>
        <v>50000</v>
      </c>
      <c r="E1435" s="45">
        <f>E1426+E1434</f>
        <v>275764</v>
      </c>
      <c r="F1435" s="46">
        <f>F1426+F1434</f>
        <v>70000</v>
      </c>
      <c r="I1435" s="48"/>
      <c r="J1435" s="42"/>
    </row>
    <row r="1436" spans="2:10" x14ac:dyDescent="0.25">
      <c r="B1436" s="31" t="s">
        <v>54</v>
      </c>
      <c r="C1436" s="77" t="s">
        <v>55</v>
      </c>
      <c r="D1436" s="69"/>
      <c r="E1436" s="69"/>
      <c r="F1436" s="70"/>
    </row>
    <row r="1437" spans="2:10" x14ac:dyDescent="0.25">
      <c r="B1437" s="31" t="s">
        <v>8</v>
      </c>
      <c r="C1437" s="78" t="s">
        <v>56</v>
      </c>
      <c r="D1437" s="79"/>
      <c r="E1437" s="79"/>
      <c r="F1437" s="80"/>
    </row>
    <row r="1438" spans="2:10" x14ac:dyDescent="0.25">
      <c r="B1438" s="35">
        <v>1</v>
      </c>
      <c r="C1438" s="36" t="s">
        <v>57</v>
      </c>
      <c r="D1438" s="111">
        <f>[1]Actuals!D1446</f>
        <v>30000</v>
      </c>
      <c r="E1438" s="38">
        <f>[1]Actuals!G1446</f>
        <v>0</v>
      </c>
      <c r="F1438" s="112">
        <f>[1]Actuals!J1446</f>
        <v>30000</v>
      </c>
    </row>
    <row r="1439" spans="2:10" x14ac:dyDescent="0.25">
      <c r="B1439" s="35">
        <v>2</v>
      </c>
      <c r="C1439" s="36" t="s">
        <v>58</v>
      </c>
      <c r="D1439" s="111">
        <f>[1]Actuals!D1447</f>
        <v>0</v>
      </c>
      <c r="E1439" s="38">
        <f>[1]Actuals!G1447</f>
        <v>0</v>
      </c>
      <c r="F1439" s="112">
        <f>[1]Actuals!J1447</f>
        <v>0</v>
      </c>
    </row>
    <row r="1440" spans="2:10" x14ac:dyDescent="0.25">
      <c r="B1440" s="35">
        <v>3</v>
      </c>
      <c r="C1440" s="36" t="s">
        <v>90</v>
      </c>
      <c r="D1440" s="111">
        <f>[1]Actuals!D1448</f>
        <v>5000</v>
      </c>
      <c r="E1440" s="38">
        <f>[1]Actuals!G1448</f>
        <v>0</v>
      </c>
      <c r="F1440" s="112">
        <f>[1]Actuals!J1448</f>
        <v>0</v>
      </c>
    </row>
    <row r="1441" spans="2:10" x14ac:dyDescent="0.25">
      <c r="B1441" s="35">
        <v>4</v>
      </c>
      <c r="C1441" s="36" t="s">
        <v>60</v>
      </c>
      <c r="D1441" s="111">
        <f>[1]Actuals!D1449</f>
        <v>5000</v>
      </c>
      <c r="E1441" s="38">
        <f>[1]Actuals!G1449</f>
        <v>0</v>
      </c>
      <c r="F1441" s="112">
        <f>[1]Actuals!J1449</f>
        <v>10000</v>
      </c>
    </row>
    <row r="1442" spans="2:10" ht="15.75" thickBot="1" x14ac:dyDescent="0.3">
      <c r="B1442" s="35">
        <v>5</v>
      </c>
      <c r="C1442" s="43" t="s">
        <v>61</v>
      </c>
      <c r="D1442" s="111">
        <f>[1]Actuals!D1450</f>
        <v>0</v>
      </c>
      <c r="E1442" s="38">
        <f>[1]Actuals!G1450</f>
        <v>0</v>
      </c>
      <c r="F1442" s="112">
        <f>[1]Actuals!J1450</f>
        <v>0</v>
      </c>
    </row>
    <row r="1443" spans="2:10" ht="15.75" thickBot="1" x14ac:dyDescent="0.3">
      <c r="B1443" s="35"/>
      <c r="C1443" s="44" t="s">
        <v>16</v>
      </c>
      <c r="D1443" s="45">
        <f>SUM(D1438:D1442)</f>
        <v>40000</v>
      </c>
      <c r="E1443" s="45">
        <f>SUM(E1438:E1442)</f>
        <v>0</v>
      </c>
      <c r="F1443" s="46">
        <f>SUM(F1438:F1442)</f>
        <v>40000</v>
      </c>
    </row>
    <row r="1444" spans="2:10" x14ac:dyDescent="0.25">
      <c r="B1444" s="31" t="s">
        <v>14</v>
      </c>
      <c r="C1444" s="77" t="s">
        <v>64</v>
      </c>
      <c r="D1444" s="69"/>
      <c r="E1444" s="69"/>
      <c r="F1444" s="70"/>
    </row>
    <row r="1445" spans="2:10" x14ac:dyDescent="0.25">
      <c r="B1445" s="35">
        <v>1</v>
      </c>
      <c r="C1445" s="36" t="s">
        <v>65</v>
      </c>
      <c r="D1445" s="111">
        <f>[1]Actuals!D1453</f>
        <v>80000</v>
      </c>
      <c r="E1445" s="38">
        <f>[1]Actuals!G1453</f>
        <v>150000</v>
      </c>
      <c r="F1445" s="112">
        <f>[1]Actuals!J1453</f>
        <v>200000</v>
      </c>
    </row>
    <row r="1446" spans="2:10" ht="15.75" thickBot="1" x14ac:dyDescent="0.3">
      <c r="B1446" s="35">
        <v>2</v>
      </c>
      <c r="C1446" s="43" t="s">
        <v>66</v>
      </c>
      <c r="D1446" s="111">
        <f>[1]Actuals!D1454</f>
        <v>20000</v>
      </c>
      <c r="E1446" s="38">
        <f>[1]Actuals!G1454</f>
        <v>0</v>
      </c>
      <c r="F1446" s="112">
        <f>[1]Actuals!J1454</f>
        <v>200000</v>
      </c>
    </row>
    <row r="1447" spans="2:10" ht="15.75" thickBot="1" x14ac:dyDescent="0.3">
      <c r="B1447" s="35"/>
      <c r="C1447" s="44" t="s">
        <v>62</v>
      </c>
      <c r="D1447" s="45">
        <f>SUM(D1445:D1446)</f>
        <v>100000</v>
      </c>
      <c r="E1447" s="45">
        <f>SUM(E1445:E1446)</f>
        <v>150000</v>
      </c>
      <c r="F1447" s="46">
        <f>SUM(F1445:F1446)</f>
        <v>400000</v>
      </c>
    </row>
    <row r="1448" spans="2:10" x14ac:dyDescent="0.25">
      <c r="B1448" s="31" t="s">
        <v>17</v>
      </c>
      <c r="C1448" s="77" t="s">
        <v>67</v>
      </c>
      <c r="D1448" s="69"/>
      <c r="E1448" s="69"/>
      <c r="F1448" s="70"/>
    </row>
    <row r="1449" spans="2:10" x14ac:dyDescent="0.25">
      <c r="B1449" s="35">
        <v>1</v>
      </c>
      <c r="C1449" s="36" t="s">
        <v>68</v>
      </c>
      <c r="D1449" s="111">
        <f>[1]Actuals!D1457</f>
        <v>20000</v>
      </c>
      <c r="E1449" s="38">
        <f>[1]Actuals!G1457</f>
        <v>30000</v>
      </c>
      <c r="F1449" s="112">
        <f>[1]Actuals!J1457</f>
        <v>30000</v>
      </c>
    </row>
    <row r="1450" spans="2:10" ht="15.75" thickBot="1" x14ac:dyDescent="0.3">
      <c r="B1450" s="35">
        <v>2</v>
      </c>
      <c r="C1450" s="43" t="s">
        <v>69</v>
      </c>
      <c r="D1450" s="111">
        <f>[1]Actuals!D1458</f>
        <v>0</v>
      </c>
      <c r="E1450" s="38">
        <f>[1]Actuals!G1458</f>
        <v>0</v>
      </c>
      <c r="F1450" s="112">
        <f>[1]Actuals!J1458</f>
        <v>0</v>
      </c>
    </row>
    <row r="1451" spans="2:10" ht="15.75" thickBot="1" x14ac:dyDescent="0.3">
      <c r="B1451" s="31"/>
      <c r="C1451" s="44" t="s">
        <v>70</v>
      </c>
      <c r="D1451" s="45">
        <f>SUM(D1449:D1450)</f>
        <v>20000</v>
      </c>
      <c r="E1451" s="45">
        <f>SUM(E1449:E1450)</f>
        <v>30000</v>
      </c>
      <c r="F1451" s="46">
        <f>SUM(F1449:F1450)</f>
        <v>30000</v>
      </c>
    </row>
    <row r="1452" spans="2:10" x14ac:dyDescent="0.25">
      <c r="B1452" s="31" t="s">
        <v>71</v>
      </c>
      <c r="C1452" s="105" t="s">
        <v>72</v>
      </c>
      <c r="D1452" s="106"/>
      <c r="E1452" s="106"/>
      <c r="F1452" s="107"/>
    </row>
    <row r="1453" spans="2:10" x14ac:dyDescent="0.25">
      <c r="B1453" s="35">
        <v>1</v>
      </c>
      <c r="C1453" s="36" t="s">
        <v>73</v>
      </c>
      <c r="D1453" s="111">
        <f>[1]Actuals!D1461</f>
        <v>0</v>
      </c>
      <c r="E1453" s="38">
        <f>[1]Actuals!G1461</f>
        <v>0</v>
      </c>
      <c r="F1453" s="112">
        <f>[1]Actuals!J1461</f>
        <v>0</v>
      </c>
      <c r="G1453" s="76"/>
      <c r="H1453" s="76"/>
      <c r="J1453" s="8"/>
    </row>
    <row r="1454" spans="2:10" x14ac:dyDescent="0.25">
      <c r="B1454" s="35">
        <f>B1453+1</f>
        <v>2</v>
      </c>
      <c r="C1454" s="36" t="s">
        <v>74</v>
      </c>
      <c r="D1454" s="111">
        <f>[1]Actuals!D1462</f>
        <v>5000</v>
      </c>
      <c r="E1454" s="38">
        <f>[1]Actuals!G1462</f>
        <v>0</v>
      </c>
      <c r="F1454" s="112">
        <f>[1]Actuals!J1462</f>
        <v>5000</v>
      </c>
    </row>
    <row r="1455" spans="2:10" x14ac:dyDescent="0.25">
      <c r="B1455" s="35">
        <f t="shared" ref="B1455:B1465" si="20">B1454+1</f>
        <v>3</v>
      </c>
      <c r="C1455" s="36" t="s">
        <v>75</v>
      </c>
      <c r="D1455" s="111">
        <f>[1]Actuals!D1463</f>
        <v>0</v>
      </c>
      <c r="E1455" s="38">
        <f>[1]Actuals!G1463</f>
        <v>0</v>
      </c>
      <c r="F1455" s="112">
        <f>[1]Actuals!J1463</f>
        <v>0</v>
      </c>
    </row>
    <row r="1456" spans="2:10" x14ac:dyDescent="0.25">
      <c r="B1456" s="35">
        <f t="shared" si="20"/>
        <v>4</v>
      </c>
      <c r="C1456" s="36" t="s">
        <v>76</v>
      </c>
      <c r="D1456" s="111">
        <f>[1]Actuals!D1464</f>
        <v>0</v>
      </c>
      <c r="E1456" s="38">
        <f>[1]Actuals!G1464</f>
        <v>0</v>
      </c>
      <c r="F1456" s="112">
        <f>[1]Actuals!J1464</f>
        <v>0</v>
      </c>
    </row>
    <row r="1457" spans="2:10" x14ac:dyDescent="0.25">
      <c r="B1457" s="35">
        <f t="shared" si="20"/>
        <v>5</v>
      </c>
      <c r="C1457" s="36" t="s">
        <v>77</v>
      </c>
      <c r="D1457" s="111">
        <f>[1]Actuals!D1465</f>
        <v>0</v>
      </c>
      <c r="E1457" s="38">
        <f>[1]Actuals!G1465</f>
        <v>0</v>
      </c>
      <c r="F1457" s="112">
        <f>[1]Actuals!J1465</f>
        <v>0</v>
      </c>
    </row>
    <row r="1458" spans="2:10" x14ac:dyDescent="0.25">
      <c r="B1458" s="35">
        <f t="shared" si="20"/>
        <v>6</v>
      </c>
      <c r="C1458" s="36" t="s">
        <v>78</v>
      </c>
      <c r="D1458" s="111">
        <f>[1]Actuals!D1466</f>
        <v>0</v>
      </c>
      <c r="E1458" s="38">
        <f>[1]Actuals!G1466</f>
        <v>0</v>
      </c>
      <c r="F1458" s="112">
        <f>[1]Actuals!J1466</f>
        <v>0</v>
      </c>
    </row>
    <row r="1459" spans="2:10" x14ac:dyDescent="0.25">
      <c r="B1459" s="35">
        <v>7</v>
      </c>
      <c r="C1459" s="95" t="s">
        <v>79</v>
      </c>
      <c r="D1459" s="111">
        <f>[1]Actuals!D1467</f>
        <v>0</v>
      </c>
      <c r="E1459" s="38">
        <f>[1]Actuals!G1467</f>
        <v>0</v>
      </c>
      <c r="F1459" s="112">
        <f>[1]Actuals!J1467</f>
        <v>0</v>
      </c>
    </row>
    <row r="1460" spans="2:10" x14ac:dyDescent="0.25">
      <c r="B1460" s="35">
        <v>8</v>
      </c>
      <c r="C1460" s="36" t="s">
        <v>80</v>
      </c>
      <c r="D1460" s="111">
        <f>[1]Actuals!D1468</f>
        <v>0</v>
      </c>
      <c r="E1460" s="38">
        <f>[1]Actuals!G1468</f>
        <v>0</v>
      </c>
      <c r="F1460" s="112">
        <f>[1]Actuals!J1468</f>
        <v>50000</v>
      </c>
      <c r="G1460" s="76"/>
      <c r="H1460" s="76"/>
    </row>
    <row r="1461" spans="2:10" x14ac:dyDescent="0.25">
      <c r="B1461" s="35">
        <f>B1460+1</f>
        <v>9</v>
      </c>
      <c r="C1461" s="36" t="s">
        <v>81</v>
      </c>
      <c r="D1461" s="111">
        <f>[1]Actuals!D1469</f>
        <v>700000</v>
      </c>
      <c r="E1461" s="38">
        <f>[1]Actuals!G1469</f>
        <v>543771</v>
      </c>
      <c r="F1461" s="112">
        <f>[1]Actuals!J1469</f>
        <v>700000</v>
      </c>
      <c r="J1461" s="8"/>
    </row>
    <row r="1462" spans="2:10" s="8" customFormat="1" x14ac:dyDescent="0.25">
      <c r="B1462" s="35">
        <f t="shared" si="20"/>
        <v>10</v>
      </c>
      <c r="C1462" s="36" t="s">
        <v>82</v>
      </c>
      <c r="D1462" s="111">
        <f>[1]Actuals!D1470</f>
        <v>0</v>
      </c>
      <c r="E1462" s="38">
        <f>[1]Actuals!G1470</f>
        <v>0</v>
      </c>
      <c r="F1462" s="112">
        <f>[1]Actuals!J1470</f>
        <v>100000</v>
      </c>
      <c r="G1462" s="142"/>
      <c r="H1462" s="142"/>
      <c r="I1462" s="30"/>
      <c r="J1462" s="1"/>
    </row>
    <row r="1463" spans="2:10" x14ac:dyDescent="0.25">
      <c r="B1463" s="35">
        <f t="shared" si="20"/>
        <v>11</v>
      </c>
      <c r="C1463" s="36" t="s">
        <v>83</v>
      </c>
      <c r="D1463" s="111">
        <f>[1]Actuals!D1471</f>
        <v>0</v>
      </c>
      <c r="E1463" s="38">
        <f>[1]Actuals!G1471</f>
        <v>0</v>
      </c>
      <c r="F1463" s="112">
        <f>[1]Actuals!J1471</f>
        <v>0</v>
      </c>
    </row>
    <row r="1464" spans="2:10" x14ac:dyDescent="0.25">
      <c r="B1464" s="35">
        <f t="shared" si="20"/>
        <v>12</v>
      </c>
      <c r="C1464" s="36" t="s">
        <v>84</v>
      </c>
      <c r="D1464" s="111">
        <f>[1]Actuals!D1472</f>
        <v>0</v>
      </c>
      <c r="E1464" s="38">
        <f>[1]Actuals!G1472</f>
        <v>0</v>
      </c>
      <c r="F1464" s="112">
        <f>[1]Actuals!J1472</f>
        <v>0</v>
      </c>
    </row>
    <row r="1465" spans="2:10" x14ac:dyDescent="0.25">
      <c r="B1465" s="35">
        <f t="shared" si="20"/>
        <v>13</v>
      </c>
      <c r="C1465" s="36" t="s">
        <v>85</v>
      </c>
      <c r="D1465" s="111">
        <f>[1]Actuals!D1473</f>
        <v>0</v>
      </c>
      <c r="E1465" s="38">
        <f>[1]Actuals!G1473</f>
        <v>0</v>
      </c>
      <c r="F1465" s="112">
        <f>[1]Actuals!J1473</f>
        <v>0</v>
      </c>
    </row>
    <row r="1466" spans="2:10" ht="15.75" thickBot="1" x14ac:dyDescent="0.3">
      <c r="B1466" s="35">
        <v>14</v>
      </c>
      <c r="C1466" s="53" t="s">
        <v>86</v>
      </c>
      <c r="D1466" s="116">
        <f>[1]Actuals!D1475</f>
        <v>50000</v>
      </c>
      <c r="E1466" s="97">
        <f>[1]Actuals!G1475</f>
        <v>10000</v>
      </c>
      <c r="F1466" s="117">
        <f>[1]Actuals!J1475</f>
        <v>50000</v>
      </c>
    </row>
    <row r="1467" spans="2:10" ht="15.75" thickBot="1" x14ac:dyDescent="0.3">
      <c r="B1467" s="31"/>
      <c r="C1467" s="44" t="s">
        <v>70</v>
      </c>
      <c r="D1467" s="45">
        <f>SUM(D1453:D1466)</f>
        <v>755000</v>
      </c>
      <c r="E1467" s="45">
        <f>SUM(E1453:E1466)</f>
        <v>553771</v>
      </c>
      <c r="F1467" s="46">
        <f>SUM(F1453:F1466)</f>
        <v>905000</v>
      </c>
    </row>
    <row r="1468" spans="2:10" ht="15.75" thickBot="1" x14ac:dyDescent="0.3">
      <c r="B1468" s="35"/>
      <c r="C1468" s="44" t="s">
        <v>87</v>
      </c>
      <c r="D1468" s="45">
        <f>D1467+D1451+D1447+D1443</f>
        <v>915000</v>
      </c>
      <c r="E1468" s="45">
        <f>E1467+E1451+E1447+E1443</f>
        <v>733771</v>
      </c>
      <c r="F1468" s="46">
        <f>F1467+F1451+F1447+F1443</f>
        <v>1375000</v>
      </c>
      <c r="I1468" s="48"/>
      <c r="J1468" s="42"/>
    </row>
    <row r="1469" spans="2:10" x14ac:dyDescent="0.25">
      <c r="B1469" s="31" t="s">
        <v>88</v>
      </c>
      <c r="C1469" s="77" t="s">
        <v>89</v>
      </c>
      <c r="D1469" s="69"/>
      <c r="E1469" s="69"/>
      <c r="F1469" s="70"/>
    </row>
    <row r="1470" spans="2:10" x14ac:dyDescent="0.25">
      <c r="B1470" s="35">
        <v>1</v>
      </c>
      <c r="C1470" s="36" t="s">
        <v>57</v>
      </c>
      <c r="D1470" s="111">
        <f>[1]Actuals!D1479</f>
        <v>0</v>
      </c>
      <c r="E1470" s="38">
        <f>[1]Actuals!G1479</f>
        <v>0</v>
      </c>
      <c r="F1470" s="112">
        <f>[1]Actuals!J1479</f>
        <v>200000</v>
      </c>
    </row>
    <row r="1471" spans="2:10" x14ac:dyDescent="0.25">
      <c r="B1471" s="35">
        <v>2</v>
      </c>
      <c r="C1471" s="36" t="s">
        <v>58</v>
      </c>
      <c r="D1471" s="111">
        <f>[1]Actuals!D1480</f>
        <v>0</v>
      </c>
      <c r="E1471" s="38">
        <f>[1]Actuals!G1480</f>
        <v>0</v>
      </c>
      <c r="F1471" s="112">
        <f>[1]Actuals!J1480</f>
        <v>0</v>
      </c>
    </row>
    <row r="1472" spans="2:10" x14ac:dyDescent="0.25">
      <c r="B1472" s="35">
        <v>3</v>
      </c>
      <c r="C1472" s="36" t="s">
        <v>90</v>
      </c>
      <c r="D1472" s="111">
        <f>[1]Actuals!D1481</f>
        <v>0</v>
      </c>
      <c r="E1472" s="38">
        <f>[1]Actuals!G1481</f>
        <v>0</v>
      </c>
      <c r="F1472" s="112">
        <f>[1]Actuals!J1481</f>
        <v>50000</v>
      </c>
    </row>
    <row r="1473" spans="2:10" x14ac:dyDescent="0.25">
      <c r="B1473" s="35">
        <v>4</v>
      </c>
      <c r="C1473" s="36" t="s">
        <v>60</v>
      </c>
      <c r="D1473" s="111">
        <f>[1]Actuals!D1482</f>
        <v>10000</v>
      </c>
      <c r="E1473" s="38">
        <f>[1]Actuals!G1482</f>
        <v>0</v>
      </c>
      <c r="F1473" s="112">
        <f>[1]Actuals!J1482</f>
        <v>100000</v>
      </c>
    </row>
    <row r="1474" spans="2:10" ht="15.75" thickBot="1" x14ac:dyDescent="0.3">
      <c r="B1474" s="35">
        <v>5</v>
      </c>
      <c r="C1474" s="43" t="s">
        <v>61</v>
      </c>
      <c r="D1474" s="111">
        <f>[1]Actuals!D1483</f>
        <v>0</v>
      </c>
      <c r="E1474" s="38">
        <f>[1]Actuals!G1483</f>
        <v>0</v>
      </c>
      <c r="F1474" s="112">
        <f>[1]Actuals!J1483</f>
        <v>0</v>
      </c>
    </row>
    <row r="1475" spans="2:10" ht="15.75" thickBot="1" x14ac:dyDescent="0.3">
      <c r="B1475" s="31"/>
      <c r="C1475" s="44" t="s">
        <v>70</v>
      </c>
      <c r="D1475" s="45">
        <f>SUM(D1470:D1474)</f>
        <v>10000</v>
      </c>
      <c r="E1475" s="45">
        <f>SUM(E1470:E1474)</f>
        <v>0</v>
      </c>
      <c r="F1475" s="46">
        <f>SUM(F1470:F1474)</f>
        <v>350000</v>
      </c>
    </row>
    <row r="1476" spans="2:10" ht="15.75" thickBot="1" x14ac:dyDescent="0.3">
      <c r="B1476" s="85"/>
      <c r="C1476" s="44" t="s">
        <v>106</v>
      </c>
      <c r="D1476" s="45">
        <f>D1475+D1468+D1435+D1401+D1410</f>
        <v>24335493</v>
      </c>
      <c r="E1476" s="45">
        <f>E1475+E1468+E1435+E1401+E1410</f>
        <v>25357109</v>
      </c>
      <c r="F1476" s="46">
        <f>F1475+F1468+F1435+F1401+F1410</f>
        <v>37972336.5</v>
      </c>
      <c r="I1476" s="48"/>
      <c r="J1476" s="42"/>
    </row>
    <row r="1477" spans="2:10" x14ac:dyDescent="0.25">
      <c r="B1477" s="2"/>
      <c r="C1477" s="3" t="s">
        <v>12</v>
      </c>
      <c r="D1477" s="100"/>
      <c r="E1477" s="100"/>
      <c r="F1477" s="101"/>
      <c r="I1477" s="41"/>
    </row>
    <row r="1479" spans="2:10" ht="15.75" thickBot="1" x14ac:dyDescent="0.3">
      <c r="B1479" s="2"/>
      <c r="C1479" s="3"/>
      <c r="D1479" s="4"/>
      <c r="E1479" s="5"/>
      <c r="F1479" s="5"/>
    </row>
    <row r="1480" spans="2:10" ht="14.25" customHeight="1" x14ac:dyDescent="0.2">
      <c r="B1480" s="9" t="s">
        <v>0</v>
      </c>
      <c r="C1480" s="10" t="s">
        <v>158</v>
      </c>
      <c r="D1480" s="11">
        <v>35</v>
      </c>
      <c r="E1480" s="12" t="str">
        <f>$E$2</f>
        <v>PAKISTAN TOBACCO BOARD                                          BUDGET ESTIMATES,  2024-25</v>
      </c>
      <c r="F1480" s="13"/>
    </row>
    <row r="1481" spans="2:10" ht="12.75" customHeight="1" x14ac:dyDescent="0.2">
      <c r="B1481" s="136"/>
      <c r="C1481" s="143"/>
      <c r="D1481" s="17"/>
      <c r="E1481" s="18"/>
      <c r="F1481" s="19"/>
    </row>
    <row r="1482" spans="2:10" ht="30.75" thickBot="1" x14ac:dyDescent="0.25">
      <c r="B1482" s="137"/>
      <c r="C1482" s="144"/>
      <c r="D1482" s="22" t="str">
        <f>$D$4</f>
        <v>Budget Estimates                                             2023-24</v>
      </c>
      <c r="E1482" s="23" t="str">
        <f>$E$4</f>
        <v>Revised Estimates
 2023-24</v>
      </c>
      <c r="F1482" s="24" t="str">
        <f>$F$4</f>
        <v>Proposed Budget 
2024-2025</v>
      </c>
    </row>
    <row r="1483" spans="2:10" x14ac:dyDescent="0.25">
      <c r="B1483" s="31" t="s">
        <v>6</v>
      </c>
      <c r="C1483" s="32" t="s">
        <v>7</v>
      </c>
      <c r="D1483" s="33"/>
      <c r="E1483" s="33"/>
      <c r="F1483" s="34"/>
    </row>
    <row r="1484" spans="2:10" x14ac:dyDescent="0.25">
      <c r="B1484" s="31" t="s">
        <v>8</v>
      </c>
      <c r="C1484" s="32" t="s">
        <v>9</v>
      </c>
      <c r="D1484" s="33"/>
      <c r="E1484" s="33"/>
      <c r="F1484" s="34"/>
    </row>
    <row r="1485" spans="2:10" x14ac:dyDescent="0.25">
      <c r="B1485" s="35">
        <v>1</v>
      </c>
      <c r="C1485" s="36" t="s">
        <v>10</v>
      </c>
      <c r="D1485" s="37">
        <f>[1]Actuals!D1495</f>
        <v>975180</v>
      </c>
      <c r="E1485" s="38">
        <f>[1]Actuals!G1495</f>
        <v>969480</v>
      </c>
      <c r="F1485" s="39">
        <f>[1]Actuals!J1495</f>
        <v>0</v>
      </c>
    </row>
    <row r="1486" spans="2:10" ht="15.75" thickBot="1" x14ac:dyDescent="0.3">
      <c r="B1486" s="35">
        <v>2</v>
      </c>
      <c r="C1486" s="43" t="s">
        <v>11</v>
      </c>
      <c r="D1486" s="37">
        <f>[1]Actuals!D1496</f>
        <v>0</v>
      </c>
      <c r="E1486" s="38">
        <f>[1]Actuals!G1496</f>
        <v>0</v>
      </c>
      <c r="F1486" s="39">
        <f>[1]Actuals!J1496</f>
        <v>0</v>
      </c>
    </row>
    <row r="1487" spans="2:10" ht="15.75" thickBot="1" x14ac:dyDescent="0.3">
      <c r="B1487" s="35" t="s">
        <v>12</v>
      </c>
      <c r="C1487" s="44" t="s">
        <v>13</v>
      </c>
      <c r="D1487" s="45">
        <f>SUM(D1485:D1486)</f>
        <v>975180</v>
      </c>
      <c r="E1487" s="45">
        <f>SUM(E1485:E1486)</f>
        <v>969480</v>
      </c>
      <c r="F1487" s="46">
        <f>SUM(F1485:F1486)</f>
        <v>0</v>
      </c>
    </row>
    <row r="1488" spans="2:10" x14ac:dyDescent="0.25">
      <c r="B1488" s="31" t="s">
        <v>14</v>
      </c>
      <c r="C1488" s="77" t="s">
        <v>15</v>
      </c>
      <c r="D1488" s="69"/>
      <c r="E1488" s="69"/>
      <c r="F1488" s="70"/>
    </row>
    <row r="1489" spans="2:11" ht="15.75" thickBot="1" x14ac:dyDescent="0.3">
      <c r="B1489" s="35">
        <v>1</v>
      </c>
      <c r="C1489" s="36" t="s">
        <v>10</v>
      </c>
      <c r="D1489" s="37">
        <f>[1]Actuals!D1499</f>
        <v>336774</v>
      </c>
      <c r="E1489" s="38">
        <f>[1]Actuals!G1499</f>
        <v>116093</v>
      </c>
      <c r="F1489" s="39">
        <f>[1]Actuals!J1499</f>
        <v>0</v>
      </c>
      <c r="G1489" s="76"/>
      <c r="H1489" s="76"/>
    </row>
    <row r="1490" spans="2:11" ht="15.75" thickBot="1" x14ac:dyDescent="0.3">
      <c r="B1490" s="35"/>
      <c r="C1490" s="44" t="s">
        <v>16</v>
      </c>
      <c r="D1490" s="45">
        <f>SUM(D1489:D1489)</f>
        <v>336774</v>
      </c>
      <c r="E1490" s="45">
        <f>SUM(E1489:E1489)</f>
        <v>116093</v>
      </c>
      <c r="F1490" s="46">
        <f>SUM(F1489:F1489)</f>
        <v>0</v>
      </c>
    </row>
    <row r="1491" spans="2:11" x14ac:dyDescent="0.25">
      <c r="B1491" s="31" t="s">
        <v>17</v>
      </c>
      <c r="C1491" s="77" t="s">
        <v>18</v>
      </c>
      <c r="D1491" s="69"/>
      <c r="E1491" s="69"/>
      <c r="F1491" s="70"/>
    </row>
    <row r="1492" spans="2:11" x14ac:dyDescent="0.25">
      <c r="B1492" s="35">
        <v>1</v>
      </c>
      <c r="C1492" s="36" t="s">
        <v>113</v>
      </c>
      <c r="D1492" s="37">
        <f>[1]Actuals!D1502</f>
        <v>72150</v>
      </c>
      <c r="E1492" s="38">
        <f>[1]Actuals!G1502</f>
        <v>53184</v>
      </c>
      <c r="F1492" s="39">
        <f>[1]Actuals!J1502</f>
        <v>0</v>
      </c>
      <c r="G1492" s="76"/>
      <c r="H1492" s="76"/>
    </row>
    <row r="1493" spans="2:11" x14ac:dyDescent="0.25">
      <c r="B1493" s="35">
        <v>2</v>
      </c>
      <c r="C1493" s="36" t="s">
        <v>20</v>
      </c>
      <c r="D1493" s="37">
        <f>[1]Actuals!D1503</f>
        <v>460872</v>
      </c>
      <c r="E1493" s="38">
        <f>[1]Actuals!G1503</f>
        <v>367704</v>
      </c>
      <c r="F1493" s="39">
        <f>[1]Actuals!J1503</f>
        <v>0</v>
      </c>
    </row>
    <row r="1494" spans="2:11" x14ac:dyDescent="0.25">
      <c r="B1494" s="35">
        <v>3</v>
      </c>
      <c r="C1494" s="36" t="s">
        <v>21</v>
      </c>
      <c r="D1494" s="37">
        <f>[1]Actuals!D1504</f>
        <v>0</v>
      </c>
      <c r="E1494" s="38">
        <f>[1]Actuals!G1504</f>
        <v>0</v>
      </c>
      <c r="F1494" s="39">
        <f>[1]Actuals!J1504</f>
        <v>0</v>
      </c>
      <c r="G1494" s="40"/>
      <c r="H1494" s="40"/>
      <c r="I1494" s="41"/>
      <c r="K1494" s="51"/>
    </row>
    <row r="1495" spans="2:11" x14ac:dyDescent="0.25">
      <c r="B1495" s="35">
        <v>4</v>
      </c>
      <c r="C1495" s="36" t="s">
        <v>22</v>
      </c>
      <c r="D1495" s="37">
        <f>[1]Actuals!D1505</f>
        <v>0</v>
      </c>
      <c r="E1495" s="38">
        <f>[1]Actuals!G1505</f>
        <v>0</v>
      </c>
      <c r="F1495" s="39">
        <f>[1]Actuals!J1505</f>
        <v>0</v>
      </c>
    </row>
    <row r="1496" spans="2:11" x14ac:dyDescent="0.25">
      <c r="B1496" s="35">
        <v>5</v>
      </c>
      <c r="C1496" s="36" t="s">
        <v>23</v>
      </c>
      <c r="D1496" s="37">
        <f>[1]Actuals!D1506</f>
        <v>218659</v>
      </c>
      <c r="E1496" s="38">
        <f>[1]Actuals!G1506</f>
        <v>119080</v>
      </c>
      <c r="F1496" s="39">
        <f>[1]Actuals!J1506</f>
        <v>0</v>
      </c>
    </row>
    <row r="1497" spans="2:11" x14ac:dyDescent="0.25">
      <c r="B1497" s="35">
        <v>6</v>
      </c>
      <c r="C1497" s="36" t="s">
        <v>24</v>
      </c>
      <c r="D1497" s="37">
        <f>[1]Actuals!D1507</f>
        <v>198480</v>
      </c>
      <c r="E1497" s="38">
        <f>[1]Actuals!G1507</f>
        <v>31164</v>
      </c>
      <c r="F1497" s="39">
        <f>[1]Actuals!J1507</f>
        <v>0</v>
      </c>
    </row>
    <row r="1498" spans="2:11" x14ac:dyDescent="0.25">
      <c r="B1498" s="35">
        <v>7</v>
      </c>
      <c r="C1498" s="36" t="s">
        <v>25</v>
      </c>
      <c r="D1498" s="37">
        <f>[1]Actuals!D1508</f>
        <v>0</v>
      </c>
      <c r="E1498" s="38">
        <f>[1]Actuals!G1508</f>
        <v>0</v>
      </c>
      <c r="F1498" s="39">
        <f>[1]Actuals!J1508</f>
        <v>0</v>
      </c>
    </row>
    <row r="1499" spans="2:11" x14ac:dyDescent="0.25">
      <c r="B1499" s="35">
        <v>8</v>
      </c>
      <c r="C1499" s="36" t="s">
        <v>26</v>
      </c>
      <c r="D1499" s="37">
        <f>[1]Actuals!D1509</f>
        <v>0</v>
      </c>
      <c r="E1499" s="38">
        <f>[1]Actuals!G1509</f>
        <v>0</v>
      </c>
      <c r="F1499" s="39">
        <f>[1]Actuals!J1509</f>
        <v>0</v>
      </c>
    </row>
    <row r="1500" spans="2:11" x14ac:dyDescent="0.25">
      <c r="B1500" s="35">
        <v>9</v>
      </c>
      <c r="C1500" s="36" t="s">
        <v>27</v>
      </c>
      <c r="D1500" s="37">
        <f>[1]Actuals!D1510</f>
        <v>0</v>
      </c>
      <c r="E1500" s="38">
        <f>[1]Actuals!G1510</f>
        <v>0</v>
      </c>
      <c r="F1500" s="39">
        <f>[1]Actuals!J1510</f>
        <v>0</v>
      </c>
    </row>
    <row r="1501" spans="2:11" x14ac:dyDescent="0.25">
      <c r="B1501" s="35">
        <v>10</v>
      </c>
      <c r="C1501" s="36" t="s">
        <v>28</v>
      </c>
      <c r="D1501" s="37">
        <f>[1]Actuals!D1511</f>
        <v>0</v>
      </c>
      <c r="E1501" s="38">
        <f>[1]Actuals!G1511</f>
        <v>0</v>
      </c>
      <c r="F1501" s="39">
        <f>[1]Actuals!J1511</f>
        <v>0</v>
      </c>
    </row>
    <row r="1502" spans="2:11" x14ac:dyDescent="0.25">
      <c r="B1502" s="35">
        <v>11</v>
      </c>
      <c r="C1502" s="36" t="s">
        <v>29</v>
      </c>
      <c r="D1502" s="37">
        <f>[1]Actuals!D1512</f>
        <v>0</v>
      </c>
      <c r="E1502" s="38">
        <f>[1]Actuals!G1512</f>
        <v>0</v>
      </c>
      <c r="F1502" s="39">
        <f>[1]Actuals!J1512</f>
        <v>0</v>
      </c>
    </row>
    <row r="1503" spans="2:11" x14ac:dyDescent="0.25">
      <c r="B1503" s="35">
        <v>12</v>
      </c>
      <c r="C1503" s="36" t="s">
        <v>30</v>
      </c>
      <c r="D1503" s="37">
        <f>[1]Actuals!D1513</f>
        <v>0</v>
      </c>
      <c r="E1503" s="38">
        <f>[1]Actuals!G1513</f>
        <v>0</v>
      </c>
      <c r="F1503" s="39">
        <f>[1]Actuals!J1513</f>
        <v>0</v>
      </c>
    </row>
    <row r="1504" spans="2:11" x14ac:dyDescent="0.25">
      <c r="B1504" s="35">
        <v>13</v>
      </c>
      <c r="C1504" s="36" t="s">
        <v>31</v>
      </c>
      <c r="D1504" s="37">
        <f>[1]Actuals!D1514</f>
        <v>0</v>
      </c>
      <c r="E1504" s="38">
        <f>[1]Actuals!G1514</f>
        <v>0</v>
      </c>
      <c r="F1504" s="39">
        <f>[1]Actuals!J1514</f>
        <v>0</v>
      </c>
    </row>
    <row r="1505" spans="2:10" x14ac:dyDescent="0.25">
      <c r="B1505" s="35">
        <v>14</v>
      </c>
      <c r="C1505" s="36" t="s">
        <v>100</v>
      </c>
      <c r="D1505" s="37">
        <f>[1]Actuals!D1515</f>
        <v>0</v>
      </c>
      <c r="E1505" s="38">
        <f>[1]Actuals!G1515</f>
        <v>0</v>
      </c>
      <c r="F1505" s="39">
        <f>[1]Actuals!J1515</f>
        <v>0</v>
      </c>
    </row>
    <row r="1506" spans="2:10" x14ac:dyDescent="0.25">
      <c r="B1506" s="35">
        <v>15</v>
      </c>
      <c r="C1506" s="36" t="s">
        <v>101</v>
      </c>
      <c r="D1506" s="37">
        <f>[1]Actuals!D1516</f>
        <v>0</v>
      </c>
      <c r="E1506" s="38">
        <f>[1]Actuals!G1516</f>
        <v>0</v>
      </c>
      <c r="F1506" s="39">
        <f>[1]Actuals!J1516</f>
        <v>0</v>
      </c>
    </row>
    <row r="1507" spans="2:10" x14ac:dyDescent="0.25">
      <c r="B1507" s="35">
        <v>16</v>
      </c>
      <c r="C1507" s="36" t="s">
        <v>34</v>
      </c>
      <c r="D1507" s="37">
        <f>[1]Actuals!D1517</f>
        <v>184152</v>
      </c>
      <c r="E1507" s="38">
        <f>[1]Actuals!G1517</f>
        <v>132720</v>
      </c>
      <c r="F1507" s="39">
        <f>[1]Actuals!J1517</f>
        <v>0</v>
      </c>
      <c r="G1507" s="40"/>
      <c r="H1507" s="40"/>
      <c r="I1507" s="41"/>
    </row>
    <row r="1508" spans="2:10" x14ac:dyDescent="0.25">
      <c r="B1508" s="35">
        <v>17</v>
      </c>
      <c r="C1508" s="36" t="s">
        <v>35</v>
      </c>
      <c r="D1508" s="37">
        <f>[1]Actuals!D1518</f>
        <v>115224</v>
      </c>
      <c r="E1508" s="38">
        <f>[1]Actuals!G1518</f>
        <v>141660</v>
      </c>
      <c r="F1508" s="39">
        <f>[1]Actuals!J1518</f>
        <v>0</v>
      </c>
      <c r="G1508" s="40"/>
      <c r="H1508" s="40"/>
      <c r="I1508" s="41"/>
    </row>
    <row r="1509" spans="2:10" x14ac:dyDescent="0.25">
      <c r="B1509" s="35">
        <v>18</v>
      </c>
      <c r="C1509" s="36" t="s">
        <v>36</v>
      </c>
      <c r="D1509" s="37">
        <f>[1]Actuals!D1519</f>
        <v>115224</v>
      </c>
      <c r="E1509" s="38">
        <f>[1]Actuals!G1519</f>
        <v>105529</v>
      </c>
      <c r="F1509" s="39">
        <f>[1]Actuals!J1519</f>
        <v>0</v>
      </c>
      <c r="G1509" s="40"/>
      <c r="H1509" s="40"/>
      <c r="I1509" s="41"/>
    </row>
    <row r="1510" spans="2:10" x14ac:dyDescent="0.25">
      <c r="B1510" s="35">
        <v>19</v>
      </c>
      <c r="C1510" s="36" t="s">
        <v>37</v>
      </c>
      <c r="D1510" s="37">
        <f>[1]Actuals!D1520</f>
        <v>410424.9</v>
      </c>
      <c r="E1510" s="38">
        <f>[1]Actuals!G1520</f>
        <v>241116</v>
      </c>
      <c r="F1510" s="39">
        <f>[1]Actuals!J1520</f>
        <v>0</v>
      </c>
      <c r="G1510" s="40"/>
      <c r="H1510" s="40"/>
      <c r="I1510" s="41"/>
    </row>
    <row r="1511" spans="2:10" x14ac:dyDescent="0.25">
      <c r="B1511" s="35">
        <v>20</v>
      </c>
      <c r="C1511" s="36" t="s">
        <v>38</v>
      </c>
      <c r="D1511" s="37">
        <f>[1]Actuals!D1521</f>
        <v>0</v>
      </c>
      <c r="E1511" s="38">
        <f>[1]Actuals!G1521</f>
        <v>0</v>
      </c>
      <c r="F1511" s="39">
        <f>[1]Actuals!J1521</f>
        <v>0</v>
      </c>
      <c r="G1511" s="40"/>
      <c r="H1511" s="40"/>
      <c r="I1511" s="41"/>
    </row>
    <row r="1512" spans="2:10" ht="15.75" thickBot="1" x14ac:dyDescent="0.3">
      <c r="B1512" s="35">
        <v>21</v>
      </c>
      <c r="C1512" s="53" t="s">
        <v>39</v>
      </c>
      <c r="D1512" s="37">
        <f>[1]Actuals!D1522</f>
        <v>0</v>
      </c>
      <c r="E1512" s="38">
        <f>[1]Actuals!G1522</f>
        <v>0</v>
      </c>
      <c r="F1512" s="39">
        <f>[1]Actuals!J1522</f>
        <v>0</v>
      </c>
    </row>
    <row r="1513" spans="2:10" ht="15.75" thickBot="1" x14ac:dyDescent="0.3">
      <c r="B1513" s="35"/>
      <c r="C1513" s="44" t="s">
        <v>16</v>
      </c>
      <c r="D1513" s="45">
        <f>SUM(D1491:D1512)</f>
        <v>1775185.9</v>
      </c>
      <c r="E1513" s="45">
        <f>SUM(E1491:E1512)</f>
        <v>1192157</v>
      </c>
      <c r="F1513" s="46">
        <f>SUM(F1491:F1512)</f>
        <v>0</v>
      </c>
    </row>
    <row r="1514" spans="2:10" ht="15.75" thickBot="1" x14ac:dyDescent="0.3">
      <c r="B1514" s="35"/>
      <c r="C1514" s="44" t="s">
        <v>40</v>
      </c>
      <c r="D1514" s="45">
        <f>D1513+D1490+D1487</f>
        <v>3087139.9</v>
      </c>
      <c r="E1514" s="45">
        <f>E1513+E1490+E1487</f>
        <v>2277730</v>
      </c>
      <c r="F1514" s="46">
        <f>F1513+F1490+F1487</f>
        <v>0</v>
      </c>
      <c r="I1514" s="48"/>
      <c r="J1514" s="42"/>
    </row>
    <row r="1515" spans="2:10" ht="15" customHeight="1" x14ac:dyDescent="0.25">
      <c r="B1515" s="31" t="s">
        <v>41</v>
      </c>
      <c r="C1515" s="55" t="s">
        <v>42</v>
      </c>
      <c r="D1515" s="56"/>
      <c r="E1515" s="56"/>
      <c r="F1515" s="57"/>
      <c r="G1515" s="47"/>
      <c r="H1515" s="47"/>
      <c r="I1515" s="48"/>
      <c r="J1515" s="42"/>
    </row>
    <row r="1516" spans="2:10" x14ac:dyDescent="0.25">
      <c r="B1516" s="35">
        <v>1</v>
      </c>
      <c r="C1516" s="58" t="s">
        <v>43</v>
      </c>
      <c r="D1516" s="38">
        <f>[1]Actuals!D1526</f>
        <v>12700</v>
      </c>
      <c r="E1516" s="38">
        <f>[1]Actuals!G1526</f>
        <v>12700</v>
      </c>
      <c r="F1516" s="61">
        <f>[1]Actuals!J1526</f>
        <v>127000</v>
      </c>
      <c r="G1516" s="47"/>
      <c r="H1516" s="47"/>
      <c r="I1516" s="48"/>
      <c r="J1516" s="42"/>
    </row>
    <row r="1517" spans="2:10" x14ac:dyDescent="0.25">
      <c r="B1517" s="35">
        <v>2</v>
      </c>
      <c r="C1517" s="36" t="s">
        <v>44</v>
      </c>
      <c r="D1517" s="38">
        <f>[1]Actuals!D1527</f>
        <v>50000</v>
      </c>
      <c r="E1517" s="38">
        <f>[1]Actuals!G1527</f>
        <v>50000</v>
      </c>
      <c r="F1517" s="61">
        <f>[1]Actuals!J1527</f>
        <v>100000</v>
      </c>
      <c r="I1517" s="48"/>
    </row>
    <row r="1518" spans="2:10" x14ac:dyDescent="0.25">
      <c r="B1518" s="35">
        <v>3</v>
      </c>
      <c r="C1518" s="36" t="s">
        <v>45</v>
      </c>
      <c r="D1518" s="38">
        <f>[1]Actuals!D1528</f>
        <v>0</v>
      </c>
      <c r="E1518" s="38">
        <f>[1]Actuals!G1528</f>
        <v>0</v>
      </c>
      <c r="F1518" s="61">
        <f>[1]Actuals!J1528</f>
        <v>0</v>
      </c>
      <c r="G1518" s="47"/>
      <c r="H1518" s="47"/>
      <c r="I1518" s="48"/>
      <c r="J1518" s="42"/>
    </row>
    <row r="1519" spans="2:10" x14ac:dyDescent="0.25">
      <c r="B1519" s="35">
        <v>4</v>
      </c>
      <c r="C1519" s="36" t="s">
        <v>46</v>
      </c>
      <c r="D1519" s="38">
        <f>[1]Actuals!D1529</f>
        <v>100000</v>
      </c>
      <c r="E1519" s="38">
        <f>[1]Actuals!G1529</f>
        <v>30000</v>
      </c>
      <c r="F1519" s="61">
        <f>[1]Actuals!J1529</f>
        <v>100000</v>
      </c>
      <c r="G1519" s="47"/>
      <c r="H1519" s="47"/>
      <c r="I1519" s="48"/>
      <c r="J1519" s="42"/>
    </row>
    <row r="1520" spans="2:10" x14ac:dyDescent="0.25">
      <c r="B1520" s="35">
        <v>5</v>
      </c>
      <c r="C1520" s="36" t="s">
        <v>47</v>
      </c>
      <c r="D1520" s="38">
        <f>[1]Actuals!D1530</f>
        <v>0</v>
      </c>
      <c r="E1520" s="38">
        <f>[1]Actuals!G1530</f>
        <v>0</v>
      </c>
      <c r="F1520" s="61">
        <f>[1]Actuals!J1530</f>
        <v>0</v>
      </c>
      <c r="G1520" s="47"/>
      <c r="H1520" s="47"/>
      <c r="I1520" s="48"/>
      <c r="J1520" s="42"/>
    </row>
    <row r="1521" spans="2:12" x14ac:dyDescent="0.25">
      <c r="B1521" s="35">
        <v>6</v>
      </c>
      <c r="C1521" s="43" t="s">
        <v>48</v>
      </c>
      <c r="D1521" s="38">
        <f>[1]Actuals!D1531</f>
        <v>32700</v>
      </c>
      <c r="E1521" s="38">
        <f>[1]Actuals!G1531</f>
        <v>32700</v>
      </c>
      <c r="F1521" s="61">
        <f>[1]Actuals!J1531</f>
        <v>32700</v>
      </c>
      <c r="G1521" s="47"/>
      <c r="H1521" s="47"/>
      <c r="I1521" s="48"/>
      <c r="J1521" s="42"/>
    </row>
    <row r="1522" spans="2:12" ht="15.75" thickBot="1" x14ac:dyDescent="0.3">
      <c r="B1522" s="35">
        <v>7</v>
      </c>
      <c r="C1522" s="53" t="s">
        <v>49</v>
      </c>
      <c r="D1522" s="74">
        <f>[1]Actuals!D1532</f>
        <v>0</v>
      </c>
      <c r="E1522" s="74">
        <f>[1]Actuals!G1532</f>
        <v>0</v>
      </c>
      <c r="F1522" s="75">
        <f>[1]Actuals!J1532</f>
        <v>0</v>
      </c>
      <c r="G1522" s="119"/>
      <c r="H1522" s="120"/>
      <c r="I1522" s="50"/>
      <c r="J1522" s="84"/>
      <c r="L1522" s="8"/>
    </row>
    <row r="1523" spans="2:12" ht="15.75" thickBot="1" x14ac:dyDescent="0.3">
      <c r="B1523" s="35"/>
      <c r="C1523" s="44" t="s">
        <v>16</v>
      </c>
      <c r="D1523" s="45">
        <f>SUM(D1516:D1522)</f>
        <v>195400</v>
      </c>
      <c r="E1523" s="45">
        <f>SUM(E1516:E1522)</f>
        <v>125400</v>
      </c>
      <c r="F1523" s="46">
        <f>SUM(F1516:F1522)</f>
        <v>359700</v>
      </c>
      <c r="G1523" s="47"/>
      <c r="H1523" s="47"/>
      <c r="I1523" s="48"/>
      <c r="J1523" s="42"/>
    </row>
    <row r="1524" spans="2:12" x14ac:dyDescent="0.25">
      <c r="B1524" s="31" t="s">
        <v>50</v>
      </c>
      <c r="C1524" s="32" t="s">
        <v>51</v>
      </c>
      <c r="D1524" s="33"/>
      <c r="E1524" s="33"/>
      <c r="F1524" s="34"/>
    </row>
    <row r="1525" spans="2:12" x14ac:dyDescent="0.25">
      <c r="B1525" s="31" t="s">
        <v>8</v>
      </c>
      <c r="C1525" s="32" t="s">
        <v>114</v>
      </c>
      <c r="D1525" s="33"/>
      <c r="E1525" s="33"/>
      <c r="F1525" s="34"/>
    </row>
    <row r="1526" spans="2:12" x14ac:dyDescent="0.25">
      <c r="B1526" s="122">
        <v>1</v>
      </c>
      <c r="C1526" s="36" t="s">
        <v>115</v>
      </c>
      <c r="D1526" s="111">
        <f>[1]Actuals!D1536</f>
        <v>25000</v>
      </c>
      <c r="E1526" s="38">
        <f>[1]Actuals!G1536</f>
        <v>0</v>
      </c>
      <c r="F1526" s="112">
        <f>[1]Actuals!J1536</f>
        <v>30000</v>
      </c>
    </row>
    <row r="1527" spans="2:12" x14ac:dyDescent="0.25">
      <c r="B1527" s="122">
        <v>2</v>
      </c>
      <c r="C1527" s="36" t="s">
        <v>116</v>
      </c>
      <c r="D1527" s="111">
        <f>[1]Actuals!D1537</f>
        <v>2500</v>
      </c>
      <c r="E1527" s="38">
        <f>[1]Actuals!G1537</f>
        <v>0</v>
      </c>
      <c r="F1527" s="112">
        <f>[1]Actuals!J1537</f>
        <v>2700</v>
      </c>
    </row>
    <row r="1528" spans="2:12" x14ac:dyDescent="0.25">
      <c r="B1528" s="122">
        <v>3</v>
      </c>
      <c r="C1528" s="36" t="s">
        <v>117</v>
      </c>
      <c r="D1528" s="111">
        <f>[1]Actuals!D1538</f>
        <v>1000</v>
      </c>
      <c r="E1528" s="38">
        <f>[1]Actuals!G1538</f>
        <v>0</v>
      </c>
      <c r="F1528" s="112">
        <f>[1]Actuals!J1538</f>
        <v>1200</v>
      </c>
    </row>
    <row r="1529" spans="2:12" x14ac:dyDescent="0.25">
      <c r="B1529" s="122">
        <v>4</v>
      </c>
      <c r="C1529" s="36" t="s">
        <v>118</v>
      </c>
      <c r="D1529" s="111">
        <f>[1]Actuals!D1539</f>
        <v>0</v>
      </c>
      <c r="E1529" s="38">
        <f>[1]Actuals!G1539</f>
        <v>0</v>
      </c>
      <c r="F1529" s="112">
        <f>[1]Actuals!J1539</f>
        <v>0</v>
      </c>
      <c r="G1529" s="76"/>
      <c r="H1529" s="76"/>
    </row>
    <row r="1530" spans="2:12" x14ac:dyDescent="0.25">
      <c r="B1530" s="122">
        <v>5</v>
      </c>
      <c r="C1530" s="36" t="s">
        <v>119</v>
      </c>
      <c r="D1530" s="111">
        <f>[1]Actuals!D1540</f>
        <v>0</v>
      </c>
      <c r="E1530" s="38">
        <f>[1]Actuals!G1540</f>
        <v>0</v>
      </c>
      <c r="F1530" s="112">
        <f>[1]Actuals!J1540</f>
        <v>0</v>
      </c>
      <c r="G1530" s="76"/>
      <c r="H1530" s="76"/>
    </row>
    <row r="1531" spans="2:12" x14ac:dyDescent="0.25">
      <c r="B1531" s="122">
        <v>6</v>
      </c>
      <c r="C1531" s="36" t="s">
        <v>120</v>
      </c>
      <c r="D1531" s="111">
        <f>[1]Actuals!D1541</f>
        <v>0</v>
      </c>
      <c r="E1531" s="38">
        <f>[1]Actuals!G1541</f>
        <v>0</v>
      </c>
      <c r="F1531" s="112">
        <f>[1]Actuals!J1541</f>
        <v>0</v>
      </c>
      <c r="G1531" s="76"/>
      <c r="H1531" s="76"/>
    </row>
    <row r="1532" spans="2:12" x14ac:dyDescent="0.25">
      <c r="B1532" s="122">
        <v>7</v>
      </c>
      <c r="C1532" s="36" t="s">
        <v>121</v>
      </c>
      <c r="D1532" s="111">
        <f>[1]Actuals!D1542</f>
        <v>0</v>
      </c>
      <c r="E1532" s="38">
        <f>[1]Actuals!G1542</f>
        <v>0</v>
      </c>
      <c r="F1532" s="112">
        <f>[1]Actuals!J1542</f>
        <v>0</v>
      </c>
      <c r="G1532" s="76"/>
      <c r="H1532" s="76"/>
    </row>
    <row r="1533" spans="2:12" x14ac:dyDescent="0.25">
      <c r="B1533" s="122">
        <v>8</v>
      </c>
      <c r="C1533" s="36" t="s">
        <v>123</v>
      </c>
      <c r="D1533" s="111">
        <f>[1]Actuals!D1543</f>
        <v>5000</v>
      </c>
      <c r="E1533" s="38">
        <f>[1]Actuals!G1543</f>
        <v>0</v>
      </c>
      <c r="F1533" s="112">
        <f>[1]Actuals!J1543</f>
        <v>5000</v>
      </c>
    </row>
    <row r="1534" spans="2:12" x14ac:dyDescent="0.25">
      <c r="B1534" s="122">
        <v>9</v>
      </c>
      <c r="C1534" s="36" t="s">
        <v>124</v>
      </c>
      <c r="D1534" s="111">
        <f>[1]Actuals!D1544</f>
        <v>2500</v>
      </c>
      <c r="E1534" s="38">
        <f>[1]Actuals!G1544</f>
        <v>0</v>
      </c>
      <c r="F1534" s="112">
        <f>[1]Actuals!J1544</f>
        <v>2500</v>
      </c>
    </row>
    <row r="1535" spans="2:12" x14ac:dyDescent="0.25">
      <c r="B1535" s="122">
        <v>10</v>
      </c>
      <c r="C1535" s="36" t="s">
        <v>125</v>
      </c>
      <c r="D1535" s="111">
        <f>[1]Actuals!D1545</f>
        <v>0</v>
      </c>
      <c r="E1535" s="38">
        <f>[1]Actuals!G1545</f>
        <v>0</v>
      </c>
      <c r="F1535" s="112">
        <f>[1]Actuals!J1545</f>
        <v>0</v>
      </c>
      <c r="G1535" s="76"/>
      <c r="H1535" s="76"/>
    </row>
    <row r="1536" spans="2:12" x14ac:dyDescent="0.25">
      <c r="B1536" s="122">
        <v>11</v>
      </c>
      <c r="C1536" s="36" t="s">
        <v>126</v>
      </c>
      <c r="D1536" s="111">
        <f>[1]Actuals!D1546</f>
        <v>0</v>
      </c>
      <c r="E1536" s="38">
        <f>[1]Actuals!G1546</f>
        <v>0</v>
      </c>
      <c r="F1536" s="112">
        <f>[1]Actuals!J1546</f>
        <v>0</v>
      </c>
      <c r="G1536" s="76"/>
      <c r="H1536" s="76"/>
    </row>
    <row r="1537" spans="2:8" x14ac:dyDescent="0.25">
      <c r="B1537" s="122">
        <v>12</v>
      </c>
      <c r="C1537" s="36" t="s">
        <v>127</v>
      </c>
      <c r="D1537" s="111">
        <f>[1]Actuals!D1547</f>
        <v>0</v>
      </c>
      <c r="E1537" s="38">
        <f>[1]Actuals!G1547</f>
        <v>0</v>
      </c>
      <c r="F1537" s="112">
        <f>[1]Actuals!J1547</f>
        <v>0</v>
      </c>
      <c r="G1537" s="76"/>
      <c r="H1537" s="76"/>
    </row>
    <row r="1538" spans="2:8" ht="15.75" thickBot="1" x14ac:dyDescent="0.3">
      <c r="B1538" s="35">
        <v>13</v>
      </c>
      <c r="C1538" s="53" t="s">
        <v>122</v>
      </c>
      <c r="D1538" s="111">
        <f>[1]Actuals!D1548</f>
        <v>5000</v>
      </c>
      <c r="E1538" s="38">
        <f>[1]Actuals!G1548</f>
        <v>0</v>
      </c>
      <c r="F1538" s="112">
        <f>[1]Actuals!J1548</f>
        <v>0</v>
      </c>
      <c r="G1538" s="76"/>
      <c r="H1538" s="76"/>
    </row>
    <row r="1539" spans="2:8" ht="15.75" thickBot="1" x14ac:dyDescent="0.3">
      <c r="B1539" s="85"/>
      <c r="C1539" s="44" t="s">
        <v>16</v>
      </c>
      <c r="D1539" s="45">
        <f>SUM(D1526:D1538)</f>
        <v>41000</v>
      </c>
      <c r="E1539" s="45">
        <f>SUM(E1526:E1538)</f>
        <v>0</v>
      </c>
      <c r="F1539" s="46">
        <f>SUM(F1526:F1538)</f>
        <v>41400</v>
      </c>
    </row>
    <row r="1540" spans="2:8" x14ac:dyDescent="0.25">
      <c r="B1540" s="86"/>
      <c r="C1540" s="87"/>
      <c r="D1540" s="88"/>
      <c r="E1540" s="88"/>
      <c r="F1540" s="88"/>
    </row>
    <row r="1541" spans="2:8" ht="15.75" thickBot="1" x14ac:dyDescent="0.3">
      <c r="B1541" s="86"/>
      <c r="C1541" s="87"/>
      <c r="D1541" s="88"/>
      <c r="E1541" s="88"/>
      <c r="F1541" s="88"/>
    </row>
    <row r="1542" spans="2:8" ht="14.25" customHeight="1" x14ac:dyDescent="0.2">
      <c r="B1542" s="9" t="s">
        <v>0</v>
      </c>
      <c r="C1542" s="10" t="s">
        <v>158</v>
      </c>
      <c r="D1542" s="11">
        <v>36</v>
      </c>
      <c r="E1542" s="12" t="str">
        <f>$E$2</f>
        <v>PAKISTAN TOBACCO BOARD                                          BUDGET ESTIMATES,  2024-25</v>
      </c>
      <c r="F1542" s="13"/>
    </row>
    <row r="1543" spans="2:8" ht="12.75" customHeight="1" x14ac:dyDescent="0.2">
      <c r="B1543" s="136"/>
      <c r="C1543" s="143"/>
      <c r="D1543" s="17"/>
      <c r="E1543" s="18"/>
      <c r="F1543" s="19"/>
    </row>
    <row r="1544" spans="2:8" ht="30.75" thickBot="1" x14ac:dyDescent="0.25">
      <c r="B1544" s="137"/>
      <c r="C1544" s="144"/>
      <c r="D1544" s="22" t="str">
        <f>$D$4</f>
        <v>Budget Estimates                                             2023-24</v>
      </c>
      <c r="E1544" s="23" t="str">
        <f>$E$4</f>
        <v>Revised Estimates
 2023-24</v>
      </c>
      <c r="F1544" s="24" t="str">
        <f>$F$4</f>
        <v>Proposed Budget 
2024-2025</v>
      </c>
    </row>
    <row r="1545" spans="2:8" x14ac:dyDescent="0.25">
      <c r="B1545" s="121" t="s">
        <v>155</v>
      </c>
      <c r="C1545" s="32" t="s">
        <v>52</v>
      </c>
      <c r="D1545" s="33"/>
      <c r="E1545" s="33"/>
      <c r="F1545" s="34"/>
    </row>
    <row r="1546" spans="2:8" ht="15.75" thickBot="1" x14ac:dyDescent="0.3">
      <c r="B1546" s="122">
        <v>1</v>
      </c>
      <c r="C1546" s="36" t="s">
        <v>53</v>
      </c>
      <c r="D1546" s="38">
        <f>[1]Actuals!D1556</f>
        <v>0</v>
      </c>
      <c r="E1546" s="38">
        <f>[1]Actuals!G1556</f>
        <v>0</v>
      </c>
      <c r="F1546" s="61">
        <f>[1]Actuals!J1556</f>
        <v>0</v>
      </c>
    </row>
    <row r="1547" spans="2:8" ht="15.75" thickBot="1" x14ac:dyDescent="0.3">
      <c r="B1547" s="131"/>
      <c r="C1547" s="44" t="s">
        <v>13</v>
      </c>
      <c r="D1547" s="45">
        <f>SUM(D1546:D1546)</f>
        <v>0</v>
      </c>
      <c r="E1547" s="45">
        <f>SUM(E1546:E1546)</f>
        <v>0</v>
      </c>
      <c r="F1547" s="46">
        <f>SUM(F1546:F1546)</f>
        <v>0</v>
      </c>
    </row>
    <row r="1548" spans="2:8" ht="15.75" thickBot="1" x14ac:dyDescent="0.3">
      <c r="B1548" s="131"/>
      <c r="C1548" s="44" t="s">
        <v>111</v>
      </c>
      <c r="D1548" s="45">
        <f>D1539+D1547</f>
        <v>41000</v>
      </c>
      <c r="E1548" s="45">
        <f>E1539+E1547</f>
        <v>0</v>
      </c>
      <c r="F1548" s="46">
        <f>F1539+F1547</f>
        <v>41400</v>
      </c>
    </row>
    <row r="1549" spans="2:8" x14ac:dyDescent="0.25">
      <c r="B1549" s="31" t="s">
        <v>54</v>
      </c>
      <c r="C1549" s="77" t="s">
        <v>55</v>
      </c>
      <c r="D1549" s="69"/>
      <c r="E1549" s="69"/>
      <c r="F1549" s="70"/>
    </row>
    <row r="1550" spans="2:8" x14ac:dyDescent="0.25">
      <c r="B1550" s="31" t="s">
        <v>8</v>
      </c>
      <c r="C1550" s="78" t="s">
        <v>56</v>
      </c>
      <c r="D1550" s="79"/>
      <c r="E1550" s="79"/>
      <c r="F1550" s="80"/>
    </row>
    <row r="1551" spans="2:8" x14ac:dyDescent="0.25">
      <c r="B1551" s="35">
        <v>1</v>
      </c>
      <c r="C1551" s="36" t="s">
        <v>57</v>
      </c>
      <c r="D1551" s="111">
        <f>[1]Actuals!D1561</f>
        <v>0</v>
      </c>
      <c r="E1551" s="38">
        <f>[1]Actuals!G1561</f>
        <v>0</v>
      </c>
      <c r="F1551" s="112">
        <f>[1]Actuals!J1561</f>
        <v>0</v>
      </c>
    </row>
    <row r="1552" spans="2:8" x14ac:dyDescent="0.25">
      <c r="B1552" s="35">
        <v>2</v>
      </c>
      <c r="C1552" s="36" t="s">
        <v>58</v>
      </c>
      <c r="D1552" s="111">
        <f>[1]Actuals!D1562</f>
        <v>0</v>
      </c>
      <c r="E1552" s="38">
        <f>[1]Actuals!G1562</f>
        <v>0</v>
      </c>
      <c r="F1552" s="112">
        <f>[1]Actuals!J1562</f>
        <v>0</v>
      </c>
    </row>
    <row r="1553" spans="2:6" x14ac:dyDescent="0.25">
      <c r="B1553" s="35">
        <v>3</v>
      </c>
      <c r="C1553" s="36" t="s">
        <v>90</v>
      </c>
      <c r="D1553" s="111">
        <f>[1]Actuals!D1563</f>
        <v>0</v>
      </c>
      <c r="E1553" s="38">
        <f>[1]Actuals!G1563</f>
        <v>0</v>
      </c>
      <c r="F1553" s="112">
        <f>[1]Actuals!J1563</f>
        <v>0</v>
      </c>
    </row>
    <row r="1554" spans="2:6" x14ac:dyDescent="0.25">
      <c r="B1554" s="35">
        <v>4</v>
      </c>
      <c r="C1554" s="36" t="s">
        <v>60</v>
      </c>
      <c r="D1554" s="111">
        <f>[1]Actuals!D1564</f>
        <v>5000</v>
      </c>
      <c r="E1554" s="38">
        <f>[1]Actuals!G1564</f>
        <v>0</v>
      </c>
      <c r="F1554" s="112">
        <f>[1]Actuals!J1564</f>
        <v>5000</v>
      </c>
    </row>
    <row r="1555" spans="2:6" ht="15.75" thickBot="1" x14ac:dyDescent="0.3">
      <c r="B1555" s="35">
        <v>5</v>
      </c>
      <c r="C1555" s="43" t="s">
        <v>61</v>
      </c>
      <c r="D1555" s="111">
        <f>[1]Actuals!D1565</f>
        <v>0</v>
      </c>
      <c r="E1555" s="38">
        <f>[1]Actuals!G1565</f>
        <v>0</v>
      </c>
      <c r="F1555" s="112">
        <f>[1]Actuals!J1565</f>
        <v>0</v>
      </c>
    </row>
    <row r="1556" spans="2:6" ht="15.75" thickBot="1" x14ac:dyDescent="0.3">
      <c r="B1556" s="35"/>
      <c r="C1556" s="44" t="s">
        <v>16</v>
      </c>
      <c r="D1556" s="45">
        <f>SUM(D1551:D1555)</f>
        <v>5000</v>
      </c>
      <c r="E1556" s="45">
        <f>SUM(E1551:E1555)</f>
        <v>0</v>
      </c>
      <c r="F1556" s="46">
        <f>SUM(F1551:F1555)</f>
        <v>5000</v>
      </c>
    </row>
    <row r="1557" spans="2:6" x14ac:dyDescent="0.25">
      <c r="B1557" s="31" t="s">
        <v>14</v>
      </c>
      <c r="C1557" s="77" t="s">
        <v>64</v>
      </c>
      <c r="D1557" s="69"/>
      <c r="E1557" s="69"/>
      <c r="F1557" s="70"/>
    </row>
    <row r="1558" spans="2:6" x14ac:dyDescent="0.25">
      <c r="B1558" s="35">
        <v>1</v>
      </c>
      <c r="C1558" s="36" t="s">
        <v>65</v>
      </c>
      <c r="D1558" s="111">
        <f>[1]Actuals!D1568</f>
        <v>20000</v>
      </c>
      <c r="E1558" s="38">
        <f>[1]Actuals!G1568</f>
        <v>34625</v>
      </c>
      <c r="F1558" s="112">
        <f>[1]Actuals!J1568</f>
        <v>50000</v>
      </c>
    </row>
    <row r="1559" spans="2:6" ht="15.75" thickBot="1" x14ac:dyDescent="0.3">
      <c r="B1559" s="35">
        <v>2</v>
      </c>
      <c r="C1559" s="43" t="s">
        <v>66</v>
      </c>
      <c r="D1559" s="111">
        <f>[1]Actuals!D1569</f>
        <v>5000</v>
      </c>
      <c r="E1559" s="38">
        <f>[1]Actuals!G1569</f>
        <v>0</v>
      </c>
      <c r="F1559" s="112">
        <f>[1]Actuals!J1569</f>
        <v>5000</v>
      </c>
    </row>
    <row r="1560" spans="2:6" ht="15.75" thickBot="1" x14ac:dyDescent="0.3">
      <c r="B1560" s="35"/>
      <c r="C1560" s="44" t="s">
        <v>62</v>
      </c>
      <c r="D1560" s="45">
        <f>SUM(D1558:D1559)</f>
        <v>25000</v>
      </c>
      <c r="E1560" s="45">
        <f>SUM(E1558:E1559)</f>
        <v>34625</v>
      </c>
      <c r="F1560" s="46">
        <f>SUM(F1558:F1559)</f>
        <v>55000</v>
      </c>
    </row>
    <row r="1561" spans="2:6" x14ac:dyDescent="0.25">
      <c r="B1561" s="31" t="s">
        <v>17</v>
      </c>
      <c r="C1561" s="77" t="s">
        <v>67</v>
      </c>
      <c r="D1561" s="69"/>
      <c r="E1561" s="69"/>
      <c r="F1561" s="70"/>
    </row>
    <row r="1562" spans="2:6" x14ac:dyDescent="0.25">
      <c r="B1562" s="35">
        <v>1</v>
      </c>
      <c r="C1562" s="36" t="s">
        <v>68</v>
      </c>
      <c r="D1562" s="111">
        <f>[1]Actuals!D1572</f>
        <v>7500</v>
      </c>
      <c r="E1562" s="38">
        <f>[1]Actuals!G1572</f>
        <v>5581</v>
      </c>
      <c r="F1562" s="112">
        <f>[1]Actuals!J1572</f>
        <v>7500</v>
      </c>
    </row>
    <row r="1563" spans="2:6" ht="15.75" thickBot="1" x14ac:dyDescent="0.3">
      <c r="B1563" s="35">
        <v>2</v>
      </c>
      <c r="C1563" s="43" t="s">
        <v>69</v>
      </c>
      <c r="D1563" s="111">
        <f>[1]Actuals!D1573</f>
        <v>0</v>
      </c>
      <c r="E1563" s="38">
        <f>[1]Actuals!G1573</f>
        <v>0</v>
      </c>
      <c r="F1563" s="112">
        <f>[1]Actuals!J1573</f>
        <v>0</v>
      </c>
    </row>
    <row r="1564" spans="2:6" ht="15.75" thickBot="1" x14ac:dyDescent="0.3">
      <c r="B1564" s="31"/>
      <c r="C1564" s="44" t="s">
        <v>70</v>
      </c>
      <c r="D1564" s="45">
        <f>SUM(D1562:D1563)</f>
        <v>7500</v>
      </c>
      <c r="E1564" s="45">
        <f>SUM(E1562:E1563)</f>
        <v>5581</v>
      </c>
      <c r="F1564" s="46">
        <f>SUM(F1562:F1563)</f>
        <v>7500</v>
      </c>
    </row>
    <row r="1565" spans="2:6" x14ac:dyDescent="0.25">
      <c r="B1565" s="31" t="s">
        <v>71</v>
      </c>
      <c r="C1565" s="105" t="s">
        <v>72</v>
      </c>
      <c r="D1565" s="106"/>
      <c r="E1565" s="106"/>
      <c r="F1565" s="107"/>
    </row>
    <row r="1566" spans="2:6" x14ac:dyDescent="0.25">
      <c r="B1566" s="35">
        <v>1</v>
      </c>
      <c r="C1566" s="36" t="s">
        <v>73</v>
      </c>
      <c r="D1566" s="111">
        <f>[1]Actuals!D1576</f>
        <v>5000</v>
      </c>
      <c r="E1566" s="38">
        <f>[1]Actuals!G1576</f>
        <v>0</v>
      </c>
      <c r="F1566" s="112">
        <f>[1]Actuals!J1576</f>
        <v>0</v>
      </c>
    </row>
    <row r="1567" spans="2:6" x14ac:dyDescent="0.25">
      <c r="B1567" s="35">
        <f>B1566+1</f>
        <v>2</v>
      </c>
      <c r="C1567" s="36" t="s">
        <v>74</v>
      </c>
      <c r="D1567" s="111">
        <f>[1]Actuals!D1577</f>
        <v>1000</v>
      </c>
      <c r="E1567" s="38">
        <f>[1]Actuals!G1577</f>
        <v>0</v>
      </c>
      <c r="F1567" s="112">
        <f>[1]Actuals!J1577</f>
        <v>1000</v>
      </c>
    </row>
    <row r="1568" spans="2:6" x14ac:dyDescent="0.25">
      <c r="B1568" s="35">
        <f t="shared" ref="B1568:B1578" si="21">B1567+1</f>
        <v>3</v>
      </c>
      <c r="C1568" s="36" t="s">
        <v>75</v>
      </c>
      <c r="D1568" s="111">
        <f>[1]Actuals!D1578</f>
        <v>0</v>
      </c>
      <c r="E1568" s="38">
        <f>[1]Actuals!G1578</f>
        <v>0</v>
      </c>
      <c r="F1568" s="112">
        <f>[1]Actuals!J1578</f>
        <v>0</v>
      </c>
    </row>
    <row r="1569" spans="2:10" x14ac:dyDescent="0.25">
      <c r="B1569" s="35">
        <f t="shared" si="21"/>
        <v>4</v>
      </c>
      <c r="C1569" s="36" t="s">
        <v>76</v>
      </c>
      <c r="D1569" s="111">
        <f>[1]Actuals!D1579</f>
        <v>0</v>
      </c>
      <c r="E1569" s="38">
        <f>[1]Actuals!G1579</f>
        <v>0</v>
      </c>
      <c r="F1569" s="112">
        <f>[1]Actuals!J1579</f>
        <v>0</v>
      </c>
    </row>
    <row r="1570" spans="2:10" x14ac:dyDescent="0.25">
      <c r="B1570" s="35">
        <f t="shared" si="21"/>
        <v>5</v>
      </c>
      <c r="C1570" s="36" t="s">
        <v>77</v>
      </c>
      <c r="D1570" s="111">
        <f>[1]Actuals!D1580</f>
        <v>0</v>
      </c>
      <c r="E1570" s="38">
        <f>[1]Actuals!G1580</f>
        <v>0</v>
      </c>
      <c r="F1570" s="112">
        <f>[1]Actuals!J1580</f>
        <v>0</v>
      </c>
    </row>
    <row r="1571" spans="2:10" x14ac:dyDescent="0.25">
      <c r="B1571" s="35">
        <f t="shared" si="21"/>
        <v>6</v>
      </c>
      <c r="C1571" s="36" t="s">
        <v>78</v>
      </c>
      <c r="D1571" s="111">
        <f>[1]Actuals!D1581</f>
        <v>0</v>
      </c>
      <c r="E1571" s="38">
        <f>[1]Actuals!G1581</f>
        <v>0</v>
      </c>
      <c r="F1571" s="112">
        <f>[1]Actuals!J1581</f>
        <v>0</v>
      </c>
    </row>
    <row r="1572" spans="2:10" x14ac:dyDescent="0.25">
      <c r="B1572" s="35">
        <v>7</v>
      </c>
      <c r="C1572" s="95" t="s">
        <v>79</v>
      </c>
      <c r="D1572" s="111">
        <f>[1]Actuals!D1582</f>
        <v>0</v>
      </c>
      <c r="E1572" s="38">
        <f>[1]Actuals!G1582</f>
        <v>0</v>
      </c>
      <c r="F1572" s="112">
        <f>[1]Actuals!J1582</f>
        <v>0</v>
      </c>
    </row>
    <row r="1573" spans="2:10" x14ac:dyDescent="0.25">
      <c r="B1573" s="35">
        <v>8</v>
      </c>
      <c r="C1573" s="36" t="s">
        <v>80</v>
      </c>
      <c r="D1573" s="111">
        <f>[1]Actuals!D1583</f>
        <v>0</v>
      </c>
      <c r="E1573" s="38">
        <f>[1]Actuals!G1583</f>
        <v>0</v>
      </c>
      <c r="F1573" s="112">
        <f>[1]Actuals!J1583</f>
        <v>10000</v>
      </c>
    </row>
    <row r="1574" spans="2:10" x14ac:dyDescent="0.25">
      <c r="B1574" s="35">
        <f>B1573+1</f>
        <v>9</v>
      </c>
      <c r="C1574" s="36" t="s">
        <v>81</v>
      </c>
      <c r="D1574" s="111">
        <f>[1]Actuals!D1584</f>
        <v>175000</v>
      </c>
      <c r="E1574" s="38">
        <f>[1]Actuals!G1584</f>
        <v>180376</v>
      </c>
      <c r="F1574" s="112">
        <f>[1]Actuals!J1584</f>
        <v>200000</v>
      </c>
    </row>
    <row r="1575" spans="2:10" s="8" customFormat="1" x14ac:dyDescent="0.25">
      <c r="B1575" s="35">
        <f t="shared" si="21"/>
        <v>10</v>
      </c>
      <c r="C1575" s="36" t="s">
        <v>82</v>
      </c>
      <c r="D1575" s="111">
        <f>[1]Actuals!D1585</f>
        <v>0</v>
      </c>
      <c r="E1575" s="38">
        <f>[1]Actuals!G1585</f>
        <v>0</v>
      </c>
      <c r="F1575" s="112">
        <f>[1]Actuals!J1585</f>
        <v>0</v>
      </c>
      <c r="G1575" s="142"/>
      <c r="H1575" s="142"/>
      <c r="I1575" s="30"/>
      <c r="J1575" s="1"/>
    </row>
    <row r="1576" spans="2:10" x14ac:dyDescent="0.25">
      <c r="B1576" s="35">
        <f t="shared" si="21"/>
        <v>11</v>
      </c>
      <c r="C1576" s="36" t="s">
        <v>83</v>
      </c>
      <c r="D1576" s="111">
        <f>[1]Actuals!D1586</f>
        <v>0</v>
      </c>
      <c r="E1576" s="38">
        <f>[1]Actuals!G1586</f>
        <v>0</v>
      </c>
      <c r="F1576" s="112">
        <f>[1]Actuals!J1586</f>
        <v>0</v>
      </c>
    </row>
    <row r="1577" spans="2:10" x14ac:dyDescent="0.25">
      <c r="B1577" s="35">
        <f t="shared" si="21"/>
        <v>12</v>
      </c>
      <c r="C1577" s="36" t="s">
        <v>84</v>
      </c>
      <c r="D1577" s="111">
        <f>[1]Actuals!D1587</f>
        <v>0</v>
      </c>
      <c r="E1577" s="38">
        <f>[1]Actuals!G1587</f>
        <v>0</v>
      </c>
      <c r="F1577" s="112">
        <f>[1]Actuals!J1587</f>
        <v>0</v>
      </c>
    </row>
    <row r="1578" spans="2:10" x14ac:dyDescent="0.25">
      <c r="B1578" s="35">
        <f t="shared" si="21"/>
        <v>13</v>
      </c>
      <c r="C1578" s="36" t="s">
        <v>85</v>
      </c>
      <c r="D1578" s="111">
        <f>[1]Actuals!D1588</f>
        <v>0</v>
      </c>
      <c r="E1578" s="38">
        <f>[1]Actuals!G1588</f>
        <v>0</v>
      </c>
      <c r="F1578" s="112">
        <f>[1]Actuals!J1588</f>
        <v>0</v>
      </c>
    </row>
    <row r="1579" spans="2:10" ht="15.75" thickBot="1" x14ac:dyDescent="0.3">
      <c r="B1579" s="35">
        <v>14</v>
      </c>
      <c r="C1579" s="53" t="s">
        <v>86</v>
      </c>
      <c r="D1579" s="116">
        <f>[1]Actuals!D1590</f>
        <v>5000</v>
      </c>
      <c r="E1579" s="97">
        <f>[1]Actuals!G1590</f>
        <v>0</v>
      </c>
      <c r="F1579" s="117">
        <f>[1]Actuals!J1590</f>
        <v>5000</v>
      </c>
    </row>
    <row r="1580" spans="2:10" ht="15.75" thickBot="1" x14ac:dyDescent="0.3">
      <c r="B1580" s="31"/>
      <c r="C1580" s="44" t="s">
        <v>70</v>
      </c>
      <c r="D1580" s="45">
        <f>SUM(D1566:D1579)</f>
        <v>186000</v>
      </c>
      <c r="E1580" s="45">
        <f>SUM(E1566:E1579)</f>
        <v>180376</v>
      </c>
      <c r="F1580" s="46">
        <f>SUM(F1566:F1579)</f>
        <v>216000</v>
      </c>
    </row>
    <row r="1581" spans="2:10" ht="15.75" thickBot="1" x14ac:dyDescent="0.3">
      <c r="B1581" s="35"/>
      <c r="C1581" s="44" t="s">
        <v>87</v>
      </c>
      <c r="D1581" s="45">
        <f>D1580+D1564+D1560+D1556</f>
        <v>223500</v>
      </c>
      <c r="E1581" s="45">
        <f>E1580+E1564+E1560+E1556</f>
        <v>220582</v>
      </c>
      <c r="F1581" s="46">
        <f>F1580+F1564+F1560+F1556</f>
        <v>283500</v>
      </c>
      <c r="I1581" s="48"/>
      <c r="J1581" s="42"/>
    </row>
    <row r="1582" spans="2:10" x14ac:dyDescent="0.25">
      <c r="B1582" s="31" t="s">
        <v>88</v>
      </c>
      <c r="C1582" s="77" t="s">
        <v>89</v>
      </c>
      <c r="D1582" s="69"/>
      <c r="E1582" s="69"/>
      <c r="F1582" s="70"/>
    </row>
    <row r="1583" spans="2:10" x14ac:dyDescent="0.25">
      <c r="B1583" s="35">
        <v>1</v>
      </c>
      <c r="C1583" s="36" t="s">
        <v>57</v>
      </c>
      <c r="D1583" s="111">
        <f>[1]Actuals!D1594</f>
        <v>0</v>
      </c>
      <c r="E1583" s="38">
        <f>[1]Actuals!G1594</f>
        <v>0</v>
      </c>
      <c r="F1583" s="112">
        <f>[1]Actuals!J1594</f>
        <v>0</v>
      </c>
    </row>
    <row r="1584" spans="2:10" x14ac:dyDescent="0.25">
      <c r="B1584" s="35">
        <v>2</v>
      </c>
      <c r="C1584" s="36" t="s">
        <v>58</v>
      </c>
      <c r="D1584" s="111">
        <f>[1]Actuals!D1595</f>
        <v>0</v>
      </c>
      <c r="E1584" s="38">
        <f>[1]Actuals!G1595</f>
        <v>0</v>
      </c>
      <c r="F1584" s="112">
        <f>[1]Actuals!J1595</f>
        <v>0</v>
      </c>
    </row>
    <row r="1585" spans="2:10" x14ac:dyDescent="0.25">
      <c r="B1585" s="35">
        <v>3</v>
      </c>
      <c r="C1585" s="36" t="s">
        <v>90</v>
      </c>
      <c r="D1585" s="111">
        <f>[1]Actuals!D1596</f>
        <v>0</v>
      </c>
      <c r="E1585" s="38">
        <f>[1]Actuals!G1596</f>
        <v>0</v>
      </c>
      <c r="F1585" s="112">
        <f>[1]Actuals!J1596</f>
        <v>100000</v>
      </c>
    </row>
    <row r="1586" spans="2:10" x14ac:dyDescent="0.25">
      <c r="B1586" s="35">
        <v>4</v>
      </c>
      <c r="C1586" s="36" t="s">
        <v>60</v>
      </c>
      <c r="D1586" s="111">
        <f>[1]Actuals!D1597</f>
        <v>10000</v>
      </c>
      <c r="E1586" s="38">
        <f>[1]Actuals!G1597</f>
        <v>0</v>
      </c>
      <c r="F1586" s="112">
        <f>[1]Actuals!J1597</f>
        <v>40000</v>
      </c>
    </row>
    <row r="1587" spans="2:10" ht="15.75" thickBot="1" x14ac:dyDescent="0.3">
      <c r="B1587" s="35">
        <v>5</v>
      </c>
      <c r="C1587" s="43" t="s">
        <v>61</v>
      </c>
      <c r="D1587" s="111">
        <f>[1]Actuals!D1598</f>
        <v>0</v>
      </c>
      <c r="E1587" s="38">
        <f>[1]Actuals!G1598</f>
        <v>0</v>
      </c>
      <c r="F1587" s="112">
        <f>[1]Actuals!J1598</f>
        <v>0</v>
      </c>
    </row>
    <row r="1588" spans="2:10" ht="15.75" thickBot="1" x14ac:dyDescent="0.3">
      <c r="B1588" s="31"/>
      <c r="C1588" s="44" t="s">
        <v>70</v>
      </c>
      <c r="D1588" s="45">
        <f>SUM(D1583:D1587)</f>
        <v>10000</v>
      </c>
      <c r="E1588" s="45">
        <f>SUM(E1583:E1587)</f>
        <v>0</v>
      </c>
      <c r="F1588" s="46">
        <f>SUM(F1583:F1587)</f>
        <v>140000</v>
      </c>
    </row>
    <row r="1589" spans="2:10" ht="15.75" thickBot="1" x14ac:dyDescent="0.3">
      <c r="B1589" s="85"/>
      <c r="C1589" s="44" t="s">
        <v>106</v>
      </c>
      <c r="D1589" s="45">
        <f>D1588+D1581+D1548+D1514+D1523</f>
        <v>3557039.9</v>
      </c>
      <c r="E1589" s="45">
        <f>E1588+E1581+E1548+E1514+E1523</f>
        <v>2623712</v>
      </c>
      <c r="F1589" s="46">
        <f>F1588+F1581+F1548+F1514+F1523</f>
        <v>824600</v>
      </c>
      <c r="I1589" s="48"/>
      <c r="J1589" s="42"/>
    </row>
    <row r="1590" spans="2:10" x14ac:dyDescent="0.25">
      <c r="B1590" s="2"/>
      <c r="C1590" s="3" t="s">
        <v>12</v>
      </c>
      <c r="D1590" s="100"/>
      <c r="E1590" s="100"/>
      <c r="F1590" s="101"/>
    </row>
    <row r="1592" spans="2:10" ht="15.75" thickBot="1" x14ac:dyDescent="0.3">
      <c r="B1592" s="2"/>
      <c r="C1592" s="3"/>
      <c r="D1592" s="4"/>
      <c r="E1592" s="5"/>
      <c r="F1592" s="5"/>
    </row>
    <row r="1593" spans="2:10" ht="14.25" customHeight="1" x14ac:dyDescent="0.2">
      <c r="B1593" s="9" t="s">
        <v>0</v>
      </c>
      <c r="C1593" s="10" t="s">
        <v>159</v>
      </c>
      <c r="D1593" s="11">
        <v>37</v>
      </c>
      <c r="E1593" s="12" t="str">
        <f>$E$2</f>
        <v>PAKISTAN TOBACCO BOARD                                          BUDGET ESTIMATES,  2024-25</v>
      </c>
      <c r="F1593" s="13"/>
    </row>
    <row r="1594" spans="2:10" ht="12.75" customHeight="1" x14ac:dyDescent="0.2">
      <c r="B1594" s="136"/>
      <c r="C1594" s="143"/>
      <c r="D1594" s="17"/>
      <c r="E1594" s="18"/>
      <c r="F1594" s="19"/>
    </row>
    <row r="1595" spans="2:10" ht="30.75" thickBot="1" x14ac:dyDescent="0.25">
      <c r="B1595" s="137"/>
      <c r="C1595" s="144"/>
      <c r="D1595" s="22" t="str">
        <f>$D$4</f>
        <v>Budget Estimates                                             2023-24</v>
      </c>
      <c r="E1595" s="23" t="str">
        <f>$E$4</f>
        <v>Revised Estimates
 2023-24</v>
      </c>
      <c r="F1595" s="24" t="str">
        <f>$F$4</f>
        <v>Proposed Budget 
2024-2025</v>
      </c>
    </row>
    <row r="1596" spans="2:10" x14ac:dyDescent="0.25">
      <c r="B1596" s="31" t="s">
        <v>6</v>
      </c>
      <c r="C1596" s="32" t="s">
        <v>7</v>
      </c>
      <c r="D1596" s="33"/>
      <c r="E1596" s="33"/>
      <c r="F1596" s="34"/>
    </row>
    <row r="1597" spans="2:10" x14ac:dyDescent="0.25">
      <c r="B1597" s="31" t="s">
        <v>8</v>
      </c>
      <c r="C1597" s="32" t="s">
        <v>9</v>
      </c>
      <c r="D1597" s="33"/>
      <c r="E1597" s="33"/>
      <c r="F1597" s="34"/>
    </row>
    <row r="1598" spans="2:10" x14ac:dyDescent="0.25">
      <c r="B1598" s="35">
        <v>1</v>
      </c>
      <c r="C1598" s="36" t="s">
        <v>10</v>
      </c>
      <c r="D1598" s="37">
        <f>[1]Actuals!D1610</f>
        <v>4201560</v>
      </c>
      <c r="E1598" s="38">
        <f>[1]Actuals!G1610</f>
        <v>1193760</v>
      </c>
      <c r="F1598" s="39">
        <f>[1]Actuals!J1610</f>
        <v>1223580</v>
      </c>
    </row>
    <row r="1599" spans="2:10" ht="15.75" thickBot="1" x14ac:dyDescent="0.3">
      <c r="B1599" s="35">
        <v>2</v>
      </c>
      <c r="C1599" s="43" t="s">
        <v>11</v>
      </c>
      <c r="D1599" s="37">
        <f>[1]Actuals!D1611</f>
        <v>0</v>
      </c>
      <c r="E1599" s="38">
        <f>[1]Actuals!G1611</f>
        <v>0</v>
      </c>
      <c r="F1599" s="39">
        <f>[1]Actuals!J1611</f>
        <v>0</v>
      </c>
    </row>
    <row r="1600" spans="2:10" ht="15.75" thickBot="1" x14ac:dyDescent="0.3">
      <c r="B1600" s="35" t="s">
        <v>12</v>
      </c>
      <c r="C1600" s="44" t="s">
        <v>13</v>
      </c>
      <c r="D1600" s="45">
        <f>SUM(D1598:D1599)</f>
        <v>4201560</v>
      </c>
      <c r="E1600" s="45">
        <f>SUM(E1598:E1599)</f>
        <v>1193760</v>
      </c>
      <c r="F1600" s="46">
        <f>SUM(F1598:F1599)</f>
        <v>1223580</v>
      </c>
    </row>
    <row r="1601" spans="2:11" x14ac:dyDescent="0.25">
      <c r="B1601" s="31" t="s">
        <v>14</v>
      </c>
      <c r="C1601" s="77" t="s">
        <v>15</v>
      </c>
      <c r="D1601" s="69"/>
      <c r="E1601" s="69"/>
      <c r="F1601" s="70"/>
    </row>
    <row r="1602" spans="2:11" ht="15.75" thickBot="1" x14ac:dyDescent="0.3">
      <c r="B1602" s="35">
        <v>1</v>
      </c>
      <c r="C1602" s="36" t="s">
        <v>10</v>
      </c>
      <c r="D1602" s="37">
        <f>[1]Actuals!D1614</f>
        <v>3651660</v>
      </c>
      <c r="E1602" s="38">
        <f>[1]Actuals!G1614</f>
        <v>556200</v>
      </c>
      <c r="F1602" s="39">
        <f>[1]Actuals!J1614</f>
        <v>569150</v>
      </c>
    </row>
    <row r="1603" spans="2:11" ht="15.75" thickBot="1" x14ac:dyDescent="0.3">
      <c r="B1603" s="35"/>
      <c r="C1603" s="44" t="s">
        <v>16</v>
      </c>
      <c r="D1603" s="45">
        <f>SUM(D1602:D1602)</f>
        <v>3651660</v>
      </c>
      <c r="E1603" s="45">
        <f>SUM(E1602:E1602)</f>
        <v>556200</v>
      </c>
      <c r="F1603" s="46">
        <f>SUM(F1602:F1602)</f>
        <v>569150</v>
      </c>
    </row>
    <row r="1604" spans="2:11" x14ac:dyDescent="0.25">
      <c r="B1604" s="31" t="s">
        <v>17</v>
      </c>
      <c r="C1604" s="77" t="s">
        <v>18</v>
      </c>
      <c r="D1604" s="69"/>
      <c r="E1604" s="69"/>
      <c r="F1604" s="70"/>
    </row>
    <row r="1605" spans="2:11" x14ac:dyDescent="0.25">
      <c r="B1605" s="35">
        <v>1</v>
      </c>
      <c r="C1605" s="36" t="s">
        <v>113</v>
      </c>
      <c r="D1605" s="37">
        <f>[1]Actuals!D1617</f>
        <v>669156</v>
      </c>
      <c r="E1605" s="38">
        <f>[1]Actuals!G1617</f>
        <v>108588</v>
      </c>
      <c r="F1605" s="39">
        <f>[1]Actuals!J1617</f>
        <v>108588</v>
      </c>
    </row>
    <row r="1606" spans="2:11" x14ac:dyDescent="0.25">
      <c r="B1606" s="35">
        <v>2</v>
      </c>
      <c r="C1606" s="36" t="s">
        <v>20</v>
      </c>
      <c r="D1606" s="37">
        <f>[1]Actuals!D1618</f>
        <v>4146450</v>
      </c>
      <c r="E1606" s="38">
        <f>[1]Actuals!G1618</f>
        <v>643248</v>
      </c>
      <c r="F1606" s="39">
        <f>[1]Actuals!J1618</f>
        <v>1075638</v>
      </c>
    </row>
    <row r="1607" spans="2:11" x14ac:dyDescent="0.25">
      <c r="B1607" s="35">
        <v>3</v>
      </c>
      <c r="C1607" s="36" t="s">
        <v>21</v>
      </c>
      <c r="D1607" s="37">
        <f>[1]Actuals!D1619</f>
        <v>0</v>
      </c>
      <c r="E1607" s="38">
        <f>[1]Actuals!G1619</f>
        <v>0</v>
      </c>
      <c r="F1607" s="39">
        <f>[1]Actuals!J1619</f>
        <v>0</v>
      </c>
      <c r="G1607" s="40"/>
      <c r="H1607" s="40"/>
      <c r="I1607" s="41"/>
      <c r="K1607" s="51"/>
    </row>
    <row r="1608" spans="2:11" x14ac:dyDescent="0.25">
      <c r="B1608" s="35">
        <v>4</v>
      </c>
      <c r="C1608" s="36" t="s">
        <v>22</v>
      </c>
      <c r="D1608" s="37">
        <f>[1]Actuals!D1620</f>
        <v>0</v>
      </c>
      <c r="E1608" s="38">
        <f>[1]Actuals!G1620</f>
        <v>0</v>
      </c>
      <c r="F1608" s="39">
        <f>[1]Actuals!J1620</f>
        <v>0</v>
      </c>
    </row>
    <row r="1609" spans="2:11" x14ac:dyDescent="0.25">
      <c r="B1609" s="35">
        <v>5</v>
      </c>
      <c r="C1609" s="36" t="s">
        <v>23</v>
      </c>
      <c r="D1609" s="37">
        <f>[1]Actuals!D1621</f>
        <v>1308870</v>
      </c>
      <c r="E1609" s="38">
        <f>[1]Actuals!G1621</f>
        <v>145836</v>
      </c>
      <c r="F1609" s="39">
        <f>[1]Actuals!J1621</f>
        <v>298788.33333333331</v>
      </c>
    </row>
    <row r="1610" spans="2:11" x14ac:dyDescent="0.25">
      <c r="B1610" s="35">
        <v>6</v>
      </c>
      <c r="C1610" s="36" t="s">
        <v>24</v>
      </c>
      <c r="D1610" s="37">
        <f>[1]Actuals!D1622</f>
        <v>474984</v>
      </c>
      <c r="E1610" s="38">
        <f>[1]Actuals!G1622</f>
        <v>58164</v>
      </c>
      <c r="F1610" s="39">
        <f>[1]Actuals!J1622</f>
        <v>58164</v>
      </c>
    </row>
    <row r="1611" spans="2:11" x14ac:dyDescent="0.25">
      <c r="B1611" s="35">
        <v>7</v>
      </c>
      <c r="C1611" s="36" t="s">
        <v>25</v>
      </c>
      <c r="D1611" s="37">
        <f>[1]Actuals!D1623</f>
        <v>0</v>
      </c>
      <c r="E1611" s="38">
        <f>[1]Actuals!G1623</f>
        <v>0</v>
      </c>
      <c r="F1611" s="39">
        <f>[1]Actuals!J1623</f>
        <v>0</v>
      </c>
    </row>
    <row r="1612" spans="2:11" x14ac:dyDescent="0.25">
      <c r="B1612" s="35">
        <v>8</v>
      </c>
      <c r="C1612" s="36" t="s">
        <v>26</v>
      </c>
      <c r="D1612" s="37">
        <f>[1]Actuals!D1624</f>
        <v>0</v>
      </c>
      <c r="E1612" s="38">
        <f>[1]Actuals!G1624</f>
        <v>0</v>
      </c>
      <c r="F1612" s="39">
        <f>[1]Actuals!J1624</f>
        <v>0</v>
      </c>
    </row>
    <row r="1613" spans="2:11" x14ac:dyDescent="0.25">
      <c r="B1613" s="35">
        <v>9</v>
      </c>
      <c r="C1613" s="36" t="s">
        <v>27</v>
      </c>
      <c r="D1613" s="37">
        <f>[1]Actuals!D1625</f>
        <v>0</v>
      </c>
      <c r="E1613" s="38">
        <f>[1]Actuals!G1625</f>
        <v>0</v>
      </c>
      <c r="F1613" s="39">
        <f>[1]Actuals!J1625</f>
        <v>0</v>
      </c>
    </row>
    <row r="1614" spans="2:11" x14ac:dyDescent="0.25">
      <c r="B1614" s="35">
        <v>10</v>
      </c>
      <c r="C1614" s="36" t="s">
        <v>28</v>
      </c>
      <c r="D1614" s="37">
        <f>[1]Actuals!D1626</f>
        <v>0</v>
      </c>
      <c r="E1614" s="38">
        <f>[1]Actuals!G1626</f>
        <v>0</v>
      </c>
      <c r="F1614" s="39">
        <f>[1]Actuals!J1626</f>
        <v>0</v>
      </c>
    </row>
    <row r="1615" spans="2:11" x14ac:dyDescent="0.25">
      <c r="B1615" s="35">
        <v>11</v>
      </c>
      <c r="C1615" s="36" t="s">
        <v>29</v>
      </c>
      <c r="D1615" s="37">
        <f>[1]Actuals!D1627</f>
        <v>0</v>
      </c>
      <c r="E1615" s="38">
        <f>[1]Actuals!G1627</f>
        <v>0</v>
      </c>
      <c r="F1615" s="39">
        <f>[1]Actuals!J1627</f>
        <v>0</v>
      </c>
    </row>
    <row r="1616" spans="2:11" x14ac:dyDescent="0.25">
      <c r="B1616" s="35">
        <v>12</v>
      </c>
      <c r="C1616" s="36" t="s">
        <v>30</v>
      </c>
      <c r="D1616" s="37">
        <f>[1]Actuals!D1628</f>
        <v>0</v>
      </c>
      <c r="E1616" s="38">
        <f>[1]Actuals!G1628</f>
        <v>0</v>
      </c>
      <c r="F1616" s="39">
        <f>[1]Actuals!J1628</f>
        <v>0</v>
      </c>
    </row>
    <row r="1617" spans="2:10" x14ac:dyDescent="0.25">
      <c r="B1617" s="35">
        <v>13</v>
      </c>
      <c r="C1617" s="36" t="s">
        <v>31</v>
      </c>
      <c r="D1617" s="37">
        <f>[1]Actuals!D1629</f>
        <v>0</v>
      </c>
      <c r="E1617" s="38">
        <f>[1]Actuals!G1629</f>
        <v>0</v>
      </c>
      <c r="F1617" s="39">
        <f>[1]Actuals!J1629</f>
        <v>0</v>
      </c>
    </row>
    <row r="1618" spans="2:10" x14ac:dyDescent="0.25">
      <c r="B1618" s="35">
        <v>14</v>
      </c>
      <c r="C1618" s="36" t="s">
        <v>100</v>
      </c>
      <c r="D1618" s="37">
        <f>[1]Actuals!D1630</f>
        <v>0</v>
      </c>
      <c r="E1618" s="38">
        <f>[1]Actuals!G1630</f>
        <v>0</v>
      </c>
      <c r="F1618" s="39">
        <f>[1]Actuals!J1630</f>
        <v>0</v>
      </c>
    </row>
    <row r="1619" spans="2:10" x14ac:dyDescent="0.25">
      <c r="B1619" s="35">
        <v>15</v>
      </c>
      <c r="C1619" s="36" t="s">
        <v>101</v>
      </c>
      <c r="D1619" s="37">
        <f>[1]Actuals!D1631</f>
        <v>0</v>
      </c>
      <c r="E1619" s="38">
        <f>[1]Actuals!G1631</f>
        <v>0</v>
      </c>
      <c r="F1619" s="39">
        <f>[1]Actuals!J1631</f>
        <v>0</v>
      </c>
    </row>
    <row r="1620" spans="2:10" x14ac:dyDescent="0.25">
      <c r="B1620" s="35">
        <v>16</v>
      </c>
      <c r="C1620" s="36" t="s">
        <v>34</v>
      </c>
      <c r="D1620" s="37">
        <f>[1]Actuals!D1632</f>
        <v>1234884</v>
      </c>
      <c r="E1620" s="38">
        <f>[1]Actuals!G1632</f>
        <v>160824</v>
      </c>
      <c r="F1620" s="39">
        <f>[1]Actuals!J1632</f>
        <v>256236</v>
      </c>
      <c r="G1620" s="40"/>
      <c r="H1620" s="40"/>
      <c r="I1620" s="41"/>
    </row>
    <row r="1621" spans="2:10" x14ac:dyDescent="0.25">
      <c r="B1621" s="35">
        <v>17</v>
      </c>
      <c r="C1621" s="36" t="s">
        <v>35</v>
      </c>
      <c r="D1621" s="37">
        <f>[1]Actuals!D1633</f>
        <v>551732</v>
      </c>
      <c r="E1621" s="38">
        <f>[1]Actuals!G1633</f>
        <v>552804</v>
      </c>
      <c r="F1621" s="39">
        <f>[1]Actuals!J1633</f>
        <v>160824</v>
      </c>
      <c r="G1621" s="40"/>
      <c r="H1621" s="40"/>
      <c r="I1621" s="41"/>
    </row>
    <row r="1622" spans="2:10" x14ac:dyDescent="0.25">
      <c r="B1622" s="35">
        <v>18</v>
      </c>
      <c r="C1622" s="36" t="s">
        <v>36</v>
      </c>
      <c r="D1622" s="37">
        <f>[1]Actuals!D1634</f>
        <v>551732</v>
      </c>
      <c r="E1622" s="38">
        <f>[1]Actuals!G1634</f>
        <v>256236</v>
      </c>
      <c r="F1622" s="39">
        <f>[1]Actuals!J1634</f>
        <v>160824</v>
      </c>
      <c r="G1622" s="40"/>
      <c r="H1622" s="40"/>
      <c r="I1622" s="41"/>
    </row>
    <row r="1623" spans="2:10" x14ac:dyDescent="0.25">
      <c r="B1623" s="35">
        <v>19</v>
      </c>
      <c r="C1623" s="36" t="s">
        <v>37</v>
      </c>
      <c r="D1623" s="37">
        <f>[1]Actuals!D1635</f>
        <v>2538549</v>
      </c>
      <c r="E1623" s="38">
        <f>[1]Actuals!G1635</f>
        <v>160824</v>
      </c>
      <c r="F1623" s="39">
        <f>[1]Actuals!J1635</f>
        <v>566277</v>
      </c>
      <c r="G1623" s="40"/>
      <c r="H1623" s="40"/>
      <c r="I1623" s="41"/>
    </row>
    <row r="1624" spans="2:10" x14ac:dyDescent="0.25">
      <c r="B1624" s="35">
        <v>20</v>
      </c>
      <c r="C1624" s="36" t="s">
        <v>38</v>
      </c>
      <c r="D1624" s="37">
        <f>[1]Actuals!D1636</f>
        <v>0</v>
      </c>
      <c r="E1624" s="38">
        <f>[1]Actuals!G1636</f>
        <v>0</v>
      </c>
      <c r="F1624" s="39">
        <f>[1]Actuals!J1636</f>
        <v>387003.5</v>
      </c>
      <c r="G1624" s="40"/>
      <c r="H1624" s="40"/>
      <c r="I1624" s="41"/>
    </row>
    <row r="1625" spans="2:10" ht="15.75" thickBot="1" x14ac:dyDescent="0.3">
      <c r="B1625" s="35">
        <v>21</v>
      </c>
      <c r="C1625" s="53" t="s">
        <v>39</v>
      </c>
      <c r="D1625" s="37">
        <f>[1]Actuals!D1637</f>
        <v>0</v>
      </c>
      <c r="E1625" s="38">
        <f>[1]Actuals!G1637</f>
        <v>0</v>
      </c>
      <c r="F1625" s="39">
        <f>[1]Actuals!J1637</f>
        <v>0</v>
      </c>
    </row>
    <row r="1626" spans="2:10" ht="15.75" thickBot="1" x14ac:dyDescent="0.3">
      <c r="B1626" s="35"/>
      <c r="C1626" s="44" t="s">
        <v>16</v>
      </c>
      <c r="D1626" s="45">
        <f>SUM(D1604:D1625)</f>
        <v>11476357</v>
      </c>
      <c r="E1626" s="45">
        <f>SUM(E1604:E1625)</f>
        <v>2086524</v>
      </c>
      <c r="F1626" s="46">
        <f>SUM(F1604:F1625)</f>
        <v>3072342.833333333</v>
      </c>
    </row>
    <row r="1627" spans="2:10" ht="15.75" thickBot="1" x14ac:dyDescent="0.3">
      <c r="B1627" s="35"/>
      <c r="C1627" s="44" t="s">
        <v>40</v>
      </c>
      <c r="D1627" s="45">
        <f>D1626+D1603+D1600</f>
        <v>19329577</v>
      </c>
      <c r="E1627" s="45">
        <f>E1626+E1603+E1600</f>
        <v>3836484</v>
      </c>
      <c r="F1627" s="46">
        <f>F1626+F1603+F1600</f>
        <v>4865072.833333333</v>
      </c>
      <c r="I1627" s="48"/>
      <c r="J1627" s="42"/>
    </row>
    <row r="1628" spans="2:10" ht="15" customHeight="1" x14ac:dyDescent="0.25">
      <c r="B1628" s="31" t="s">
        <v>41</v>
      </c>
      <c r="C1628" s="55" t="s">
        <v>42</v>
      </c>
      <c r="D1628" s="56"/>
      <c r="E1628" s="56"/>
      <c r="F1628" s="57"/>
      <c r="G1628" s="47"/>
      <c r="H1628" s="47"/>
      <c r="I1628" s="48"/>
      <c r="J1628" s="42"/>
    </row>
    <row r="1629" spans="2:10" x14ac:dyDescent="0.25">
      <c r="B1629" s="35">
        <v>1</v>
      </c>
      <c r="C1629" s="58" t="s">
        <v>43</v>
      </c>
      <c r="D1629" s="38">
        <f>[1]Actuals!D1641</f>
        <v>20700</v>
      </c>
      <c r="E1629" s="38">
        <f>[1]Actuals!G1641</f>
        <v>20700</v>
      </c>
      <c r="F1629" s="61">
        <f>[1]Actuals!J1641</f>
        <v>20700</v>
      </c>
      <c r="G1629" s="47"/>
      <c r="H1629" s="47"/>
      <c r="I1629" s="48"/>
      <c r="J1629" s="42"/>
    </row>
    <row r="1630" spans="2:10" x14ac:dyDescent="0.25">
      <c r="B1630" s="35">
        <v>2</v>
      </c>
      <c r="C1630" s="36" t="s">
        <v>44</v>
      </c>
      <c r="D1630" s="38">
        <f>[1]Actuals!D1642</f>
        <v>0</v>
      </c>
      <c r="E1630" s="38">
        <f>[1]Actuals!G1642</f>
        <v>0</v>
      </c>
      <c r="F1630" s="61">
        <f>[1]Actuals!J1642</f>
        <v>300000</v>
      </c>
      <c r="G1630" s="47"/>
      <c r="H1630" s="47"/>
      <c r="I1630" s="48"/>
      <c r="J1630" s="42"/>
    </row>
    <row r="1631" spans="2:10" x14ac:dyDescent="0.25">
      <c r="B1631" s="35">
        <v>3</v>
      </c>
      <c r="C1631" s="36" t="s">
        <v>45</v>
      </c>
      <c r="D1631" s="38">
        <f>[1]Actuals!D1643</f>
        <v>0</v>
      </c>
      <c r="E1631" s="38">
        <f>[1]Actuals!G1643</f>
        <v>0</v>
      </c>
      <c r="F1631" s="61">
        <f>[1]Actuals!J1643</f>
        <v>0</v>
      </c>
      <c r="G1631" s="47"/>
      <c r="H1631" s="47"/>
      <c r="I1631" s="48"/>
      <c r="J1631" s="42"/>
    </row>
    <row r="1632" spans="2:10" x14ac:dyDescent="0.25">
      <c r="B1632" s="35">
        <v>4</v>
      </c>
      <c r="C1632" s="36" t="s">
        <v>46</v>
      </c>
      <c r="D1632" s="38">
        <f>[1]Actuals!D1644</f>
        <v>10000</v>
      </c>
      <c r="E1632" s="38">
        <f>[1]Actuals!G1644</f>
        <v>10000</v>
      </c>
      <c r="F1632" s="61">
        <f>[1]Actuals!J1644</f>
        <v>1200000</v>
      </c>
      <c r="G1632" s="47"/>
      <c r="H1632" s="47"/>
      <c r="I1632" s="48"/>
      <c r="J1632" s="42"/>
    </row>
    <row r="1633" spans="2:12" x14ac:dyDescent="0.25">
      <c r="B1633" s="35">
        <v>5</v>
      </c>
      <c r="C1633" s="36" t="s">
        <v>47</v>
      </c>
      <c r="D1633" s="38">
        <f>[1]Actuals!D1645</f>
        <v>0</v>
      </c>
      <c r="E1633" s="38">
        <f>[1]Actuals!G1645</f>
        <v>0</v>
      </c>
      <c r="F1633" s="61">
        <f>[1]Actuals!J1645</f>
        <v>0</v>
      </c>
      <c r="G1633" s="47"/>
      <c r="H1633" s="47"/>
      <c r="I1633" s="48"/>
      <c r="J1633" s="42"/>
    </row>
    <row r="1634" spans="2:12" x14ac:dyDescent="0.25">
      <c r="B1634" s="35">
        <v>6</v>
      </c>
      <c r="C1634" s="43" t="s">
        <v>48</v>
      </c>
      <c r="D1634" s="38">
        <f>[1]Actuals!D1646</f>
        <v>75000</v>
      </c>
      <c r="E1634" s="38">
        <f>[1]Actuals!G1646</f>
        <v>0</v>
      </c>
      <c r="F1634" s="61">
        <f>[1]Actuals!J1646</f>
        <v>75000</v>
      </c>
      <c r="G1634" s="47"/>
      <c r="H1634" s="47"/>
      <c r="I1634" s="48"/>
      <c r="J1634" s="42"/>
    </row>
    <row r="1635" spans="2:12" ht="15.75" thickBot="1" x14ac:dyDescent="0.3">
      <c r="B1635" s="35">
        <v>7</v>
      </c>
      <c r="C1635" s="53" t="s">
        <v>49</v>
      </c>
      <c r="D1635" s="74">
        <f>[1]Actuals!D1647</f>
        <v>0</v>
      </c>
      <c r="E1635" s="74">
        <f>[1]Actuals!G1647</f>
        <v>0</v>
      </c>
      <c r="F1635" s="75">
        <f>[1]Actuals!J1647</f>
        <v>0</v>
      </c>
      <c r="G1635" s="119"/>
      <c r="H1635" s="120"/>
      <c r="I1635" s="50"/>
      <c r="J1635" s="84"/>
      <c r="L1635" s="8"/>
    </row>
    <row r="1636" spans="2:12" ht="15.75" thickBot="1" x14ac:dyDescent="0.3">
      <c r="B1636" s="35"/>
      <c r="C1636" s="44" t="s">
        <v>16</v>
      </c>
      <c r="D1636" s="45">
        <f>SUM(D1629:D1635)</f>
        <v>105700</v>
      </c>
      <c r="E1636" s="45">
        <f>SUM(E1629:E1635)</f>
        <v>30700</v>
      </c>
      <c r="F1636" s="46">
        <f>SUM(F1629:F1635)</f>
        <v>1595700</v>
      </c>
      <c r="G1636" s="47"/>
      <c r="H1636" s="47"/>
      <c r="I1636" s="48"/>
      <c r="J1636" s="42"/>
    </row>
    <row r="1637" spans="2:12" x14ac:dyDescent="0.25">
      <c r="B1637" s="31" t="s">
        <v>50</v>
      </c>
      <c r="C1637" s="77" t="s">
        <v>51</v>
      </c>
      <c r="D1637" s="69"/>
      <c r="E1637" s="69"/>
      <c r="F1637" s="70"/>
    </row>
    <row r="1638" spans="2:12" x14ac:dyDescent="0.25">
      <c r="B1638" s="31" t="s">
        <v>8</v>
      </c>
      <c r="C1638" s="78" t="s">
        <v>114</v>
      </c>
      <c r="D1638" s="79"/>
      <c r="E1638" s="79"/>
      <c r="F1638" s="80"/>
    </row>
    <row r="1639" spans="2:12" x14ac:dyDescent="0.25">
      <c r="B1639" s="122">
        <v>1</v>
      </c>
      <c r="C1639" s="36" t="s">
        <v>115</v>
      </c>
      <c r="D1639" s="111">
        <f>[1]Actuals!D1651</f>
        <v>5000</v>
      </c>
      <c r="E1639" s="38">
        <f>[1]Actuals!G1651</f>
        <v>0</v>
      </c>
      <c r="F1639" s="112">
        <f>[1]Actuals!J1651</f>
        <v>400000</v>
      </c>
    </row>
    <row r="1640" spans="2:12" x14ac:dyDescent="0.25">
      <c r="B1640" s="122">
        <v>2</v>
      </c>
      <c r="C1640" s="36" t="s">
        <v>116</v>
      </c>
      <c r="D1640" s="111">
        <f>[1]Actuals!D1652</f>
        <v>5000</v>
      </c>
      <c r="E1640" s="38">
        <f>[1]Actuals!G1652</f>
        <v>0</v>
      </c>
      <c r="F1640" s="112">
        <f>[1]Actuals!J1652</f>
        <v>30000</v>
      </c>
    </row>
    <row r="1641" spans="2:12" x14ac:dyDescent="0.25">
      <c r="B1641" s="122">
        <v>3</v>
      </c>
      <c r="C1641" s="36" t="s">
        <v>117</v>
      </c>
      <c r="D1641" s="111">
        <f>[1]Actuals!D1653</f>
        <v>5000</v>
      </c>
      <c r="E1641" s="38">
        <f>[1]Actuals!G1653</f>
        <v>0</v>
      </c>
      <c r="F1641" s="112">
        <f>[1]Actuals!J1653</f>
        <v>50000</v>
      </c>
    </row>
    <row r="1642" spans="2:12" x14ac:dyDescent="0.25">
      <c r="B1642" s="122">
        <v>4</v>
      </c>
      <c r="C1642" s="36" t="s">
        <v>118</v>
      </c>
      <c r="D1642" s="111">
        <f>[1]Actuals!D1654</f>
        <v>5000</v>
      </c>
      <c r="E1642" s="38">
        <f>[1]Actuals!G1654</f>
        <v>0</v>
      </c>
      <c r="F1642" s="112">
        <f>[1]Actuals!J1654</f>
        <v>60000</v>
      </c>
    </row>
    <row r="1643" spans="2:12" x14ac:dyDescent="0.25">
      <c r="B1643" s="122">
        <v>5</v>
      </c>
      <c r="C1643" s="36" t="s">
        <v>160</v>
      </c>
      <c r="D1643" s="111">
        <f>[1]Actuals!D1655</f>
        <v>0</v>
      </c>
      <c r="E1643" s="38">
        <f>[1]Actuals!G1655</f>
        <v>0</v>
      </c>
      <c r="F1643" s="112">
        <f>[1]Actuals!J1655</f>
        <v>0</v>
      </c>
    </row>
    <row r="1644" spans="2:12" x14ac:dyDescent="0.25">
      <c r="B1644" s="122">
        <v>6</v>
      </c>
      <c r="C1644" s="36" t="s">
        <v>120</v>
      </c>
      <c r="D1644" s="111">
        <f>[1]Actuals!D1656</f>
        <v>0</v>
      </c>
      <c r="E1644" s="38">
        <f>[1]Actuals!G1656</f>
        <v>0</v>
      </c>
      <c r="F1644" s="112">
        <f>[1]Actuals!J1656</f>
        <v>0</v>
      </c>
    </row>
    <row r="1645" spans="2:12" x14ac:dyDescent="0.25">
      <c r="B1645" s="122">
        <v>7</v>
      </c>
      <c r="C1645" s="36" t="s">
        <v>121</v>
      </c>
      <c r="D1645" s="111">
        <f>[1]Actuals!D1657</f>
        <v>0</v>
      </c>
      <c r="E1645" s="38">
        <f>[1]Actuals!G1657</f>
        <v>0</v>
      </c>
      <c r="F1645" s="112">
        <f>[1]Actuals!J1657</f>
        <v>0</v>
      </c>
    </row>
    <row r="1646" spans="2:12" x14ac:dyDescent="0.25">
      <c r="B1646" s="122">
        <v>8</v>
      </c>
      <c r="C1646" s="36" t="s">
        <v>123</v>
      </c>
      <c r="D1646" s="111">
        <f>[1]Actuals!D1658</f>
        <v>5000</v>
      </c>
      <c r="E1646" s="38">
        <f>[1]Actuals!G1658</f>
        <v>0</v>
      </c>
      <c r="F1646" s="112">
        <f>[1]Actuals!J1658</f>
        <v>1000000</v>
      </c>
    </row>
    <row r="1647" spans="2:12" x14ac:dyDescent="0.25">
      <c r="B1647" s="122">
        <v>9</v>
      </c>
      <c r="C1647" s="36" t="s">
        <v>124</v>
      </c>
      <c r="D1647" s="111">
        <f>[1]Actuals!D1659</f>
        <v>2500</v>
      </c>
      <c r="E1647" s="38">
        <f>[1]Actuals!G1659</f>
        <v>0</v>
      </c>
      <c r="F1647" s="112">
        <f>[1]Actuals!J1659</f>
        <v>10000</v>
      </c>
    </row>
    <row r="1648" spans="2:12" x14ac:dyDescent="0.25">
      <c r="B1648" s="122">
        <v>10</v>
      </c>
      <c r="C1648" s="36" t="s">
        <v>125</v>
      </c>
      <c r="D1648" s="111">
        <f>[1]Actuals!D1660</f>
        <v>5000</v>
      </c>
      <c r="E1648" s="38">
        <f>[1]Actuals!G1660</f>
        <v>0</v>
      </c>
      <c r="F1648" s="112">
        <f>[1]Actuals!J1660</f>
        <v>60000</v>
      </c>
    </row>
    <row r="1649" spans="2:10" x14ac:dyDescent="0.25">
      <c r="B1649" s="122">
        <v>11</v>
      </c>
      <c r="C1649" s="43" t="s">
        <v>126</v>
      </c>
      <c r="D1649" s="111">
        <f>[1]Actuals!D1661</f>
        <v>0</v>
      </c>
      <c r="E1649" s="38">
        <f>[1]Actuals!G1661</f>
        <v>0</v>
      </c>
      <c r="F1649" s="112">
        <f>[1]Actuals!J1661</f>
        <v>0</v>
      </c>
    </row>
    <row r="1650" spans="2:10" x14ac:dyDescent="0.25">
      <c r="B1650" s="122">
        <v>12</v>
      </c>
      <c r="C1650" s="43" t="s">
        <v>127</v>
      </c>
      <c r="D1650" s="111">
        <f>[1]Actuals!D1662</f>
        <v>5000</v>
      </c>
      <c r="E1650" s="38">
        <f>[1]Actuals!G1662</f>
        <v>0</v>
      </c>
      <c r="F1650" s="112">
        <f>[1]Actuals!J1662</f>
        <v>5000</v>
      </c>
    </row>
    <row r="1651" spans="2:10" ht="15.75" thickBot="1" x14ac:dyDescent="0.3">
      <c r="B1651" s="35">
        <v>13</v>
      </c>
      <c r="C1651" s="53" t="s">
        <v>122</v>
      </c>
      <c r="D1651" s="111">
        <f>[1]Actuals!D1663</f>
        <v>0</v>
      </c>
      <c r="E1651" s="38">
        <f>[1]Actuals!G1663</f>
        <v>0</v>
      </c>
      <c r="F1651" s="112">
        <f>[1]Actuals!J1663</f>
        <v>50000</v>
      </c>
    </row>
    <row r="1652" spans="2:10" ht="15.75" thickBot="1" x14ac:dyDescent="0.3">
      <c r="B1652" s="85"/>
      <c r="C1652" s="44" t="s">
        <v>16</v>
      </c>
      <c r="D1652" s="45">
        <f>SUM(D1639:D1651)</f>
        <v>37500</v>
      </c>
      <c r="E1652" s="45">
        <f>SUM(E1639:E1651)</f>
        <v>0</v>
      </c>
      <c r="F1652" s="46">
        <f>SUM(F1639:F1651)</f>
        <v>1665000</v>
      </c>
    </row>
    <row r="1653" spans="2:10" x14ac:dyDescent="0.25">
      <c r="B1653" s="86"/>
      <c r="C1653" s="87"/>
      <c r="D1653" s="88"/>
      <c r="E1653" s="88"/>
      <c r="F1653" s="88"/>
    </row>
    <row r="1654" spans="2:10" ht="15.75" thickBot="1" x14ac:dyDescent="0.3">
      <c r="B1654" s="86"/>
      <c r="C1654" s="87"/>
      <c r="D1654" s="88"/>
      <c r="E1654" s="88"/>
      <c r="F1654" s="88"/>
    </row>
    <row r="1655" spans="2:10" ht="14.25" customHeight="1" x14ac:dyDescent="0.2">
      <c r="B1655" s="9" t="s">
        <v>0</v>
      </c>
      <c r="C1655" s="10" t="s">
        <v>159</v>
      </c>
      <c r="D1655" s="11">
        <v>38</v>
      </c>
      <c r="E1655" s="12" t="str">
        <f>$E$2</f>
        <v>PAKISTAN TOBACCO BOARD                                          BUDGET ESTIMATES,  2024-25</v>
      </c>
      <c r="F1655" s="13"/>
    </row>
    <row r="1656" spans="2:10" ht="12.75" customHeight="1" x14ac:dyDescent="0.2">
      <c r="B1656" s="136"/>
      <c r="C1656" s="143"/>
      <c r="D1656" s="17"/>
      <c r="E1656" s="18"/>
      <c r="F1656" s="19"/>
    </row>
    <row r="1657" spans="2:10" ht="30.75" thickBot="1" x14ac:dyDescent="0.25">
      <c r="B1657" s="137"/>
      <c r="C1657" s="144"/>
      <c r="D1657" s="22" t="str">
        <f>$D$4</f>
        <v>Budget Estimates                                             2023-24</v>
      </c>
      <c r="E1657" s="23" t="str">
        <f>$E$4</f>
        <v>Revised Estimates
 2023-24</v>
      </c>
      <c r="F1657" s="24" t="str">
        <f>$F$4</f>
        <v>Proposed Budget 
2024-2025</v>
      </c>
    </row>
    <row r="1658" spans="2:10" x14ac:dyDescent="0.25">
      <c r="B1658" s="121" t="s">
        <v>155</v>
      </c>
      <c r="C1658" s="32" t="s">
        <v>52</v>
      </c>
      <c r="D1658" s="33"/>
      <c r="E1658" s="33"/>
      <c r="F1658" s="34"/>
    </row>
    <row r="1659" spans="2:10" ht="15.75" thickBot="1" x14ac:dyDescent="0.3">
      <c r="B1659" s="122">
        <v>1</v>
      </c>
      <c r="C1659" s="36" t="s">
        <v>53</v>
      </c>
      <c r="D1659" s="38">
        <f>[1]Actuals!D1671</f>
        <v>0</v>
      </c>
      <c r="E1659" s="38">
        <f>[1]Actuals!G1671</f>
        <v>0</v>
      </c>
      <c r="F1659" s="61">
        <f>[1]Actuals!J1671</f>
        <v>0</v>
      </c>
    </row>
    <row r="1660" spans="2:10" ht="15.75" thickBot="1" x14ac:dyDescent="0.3">
      <c r="B1660" s="131"/>
      <c r="C1660" s="44" t="s">
        <v>13</v>
      </c>
      <c r="D1660" s="45">
        <f>SUM(D1659:D1659)</f>
        <v>0</v>
      </c>
      <c r="E1660" s="45">
        <f>SUM(E1659:E1659)</f>
        <v>0</v>
      </c>
      <c r="F1660" s="46">
        <f>SUM(F1659:F1659)</f>
        <v>0</v>
      </c>
    </row>
    <row r="1661" spans="2:10" ht="15.75" thickBot="1" x14ac:dyDescent="0.3">
      <c r="B1661" s="131"/>
      <c r="C1661" s="44" t="s">
        <v>111</v>
      </c>
      <c r="D1661" s="45">
        <f>D1652+D1660</f>
        <v>37500</v>
      </c>
      <c r="E1661" s="45">
        <f>E1652+E1660</f>
        <v>0</v>
      </c>
      <c r="F1661" s="46">
        <f>F1652+F1660</f>
        <v>1665000</v>
      </c>
      <c r="I1661" s="48"/>
      <c r="J1661" s="42"/>
    </row>
    <row r="1662" spans="2:10" x14ac:dyDescent="0.25">
      <c r="B1662" s="31" t="s">
        <v>54</v>
      </c>
      <c r="C1662" s="77" t="s">
        <v>55</v>
      </c>
      <c r="D1662" s="69"/>
      <c r="E1662" s="69"/>
      <c r="F1662" s="70"/>
    </row>
    <row r="1663" spans="2:10" x14ac:dyDescent="0.25">
      <c r="B1663" s="31" t="s">
        <v>8</v>
      </c>
      <c r="C1663" s="78" t="s">
        <v>56</v>
      </c>
      <c r="D1663" s="79"/>
      <c r="E1663" s="79"/>
      <c r="F1663" s="80"/>
    </row>
    <row r="1664" spans="2:10" x14ac:dyDescent="0.25">
      <c r="B1664" s="35">
        <v>1</v>
      </c>
      <c r="C1664" s="36" t="s">
        <v>57</v>
      </c>
      <c r="D1664" s="111">
        <f>[1]Actuals!D1676</f>
        <v>5000</v>
      </c>
      <c r="E1664" s="38">
        <f>[1]Actuals!G1676</f>
        <v>0</v>
      </c>
      <c r="F1664" s="112">
        <f>[1]Actuals!J1676</f>
        <v>0</v>
      </c>
    </row>
    <row r="1665" spans="2:6" x14ac:dyDescent="0.25">
      <c r="B1665" s="35">
        <v>2</v>
      </c>
      <c r="C1665" s="36" t="s">
        <v>58</v>
      </c>
      <c r="D1665" s="111">
        <f>[1]Actuals!D1677</f>
        <v>5000</v>
      </c>
      <c r="E1665" s="38">
        <f>[1]Actuals!G1677</f>
        <v>0</v>
      </c>
      <c r="F1665" s="112">
        <f>[1]Actuals!J1677</f>
        <v>10000</v>
      </c>
    </row>
    <row r="1666" spans="2:6" x14ac:dyDescent="0.25">
      <c r="B1666" s="35">
        <v>3</v>
      </c>
      <c r="C1666" s="36" t="s">
        <v>90</v>
      </c>
      <c r="D1666" s="111">
        <f>[1]Actuals!D1678</f>
        <v>0</v>
      </c>
      <c r="E1666" s="38">
        <f>[1]Actuals!G1678</f>
        <v>0</v>
      </c>
      <c r="F1666" s="112">
        <f>[1]Actuals!J1678</f>
        <v>10000</v>
      </c>
    </row>
    <row r="1667" spans="2:6" x14ac:dyDescent="0.25">
      <c r="B1667" s="35">
        <v>4</v>
      </c>
      <c r="C1667" s="36" t="s">
        <v>60</v>
      </c>
      <c r="D1667" s="111">
        <f>[1]Actuals!D1679</f>
        <v>5000</v>
      </c>
      <c r="E1667" s="38">
        <f>[1]Actuals!G1679</f>
        <v>0</v>
      </c>
      <c r="F1667" s="112">
        <f>[1]Actuals!J1679</f>
        <v>10000</v>
      </c>
    </row>
    <row r="1668" spans="2:6" ht="15.75" thickBot="1" x14ac:dyDescent="0.3">
      <c r="B1668" s="35">
        <v>5</v>
      </c>
      <c r="C1668" s="43" t="s">
        <v>61</v>
      </c>
      <c r="D1668" s="111">
        <f>[1]Actuals!D1680</f>
        <v>5000</v>
      </c>
      <c r="E1668" s="38">
        <f>[1]Actuals!G1680</f>
        <v>0</v>
      </c>
      <c r="F1668" s="112">
        <f>[1]Actuals!J1680</f>
        <v>50000</v>
      </c>
    </row>
    <row r="1669" spans="2:6" ht="15.75" thickBot="1" x14ac:dyDescent="0.3">
      <c r="B1669" s="35"/>
      <c r="C1669" s="44" t="s">
        <v>16</v>
      </c>
      <c r="D1669" s="45">
        <f>SUM(D1664:D1668)</f>
        <v>20000</v>
      </c>
      <c r="E1669" s="45">
        <f>SUM(E1664:E1668)</f>
        <v>0</v>
      </c>
      <c r="F1669" s="46">
        <f>SUM(F1664:F1668)</f>
        <v>80000</v>
      </c>
    </row>
    <row r="1670" spans="2:6" x14ac:dyDescent="0.25">
      <c r="B1670" s="31" t="s">
        <v>14</v>
      </c>
      <c r="C1670" s="77" t="s">
        <v>64</v>
      </c>
      <c r="D1670" s="69"/>
      <c r="E1670" s="69"/>
      <c r="F1670" s="70"/>
    </row>
    <row r="1671" spans="2:6" x14ac:dyDescent="0.25">
      <c r="B1671" s="35">
        <v>1</v>
      </c>
      <c r="C1671" s="36" t="s">
        <v>65</v>
      </c>
      <c r="D1671" s="111">
        <f>[1]Actuals!D1683</f>
        <v>5000</v>
      </c>
      <c r="E1671" s="38">
        <f>[1]Actuals!G1683</f>
        <v>0</v>
      </c>
      <c r="F1671" s="112">
        <f>[1]Actuals!J1683</f>
        <v>100000</v>
      </c>
    </row>
    <row r="1672" spans="2:6" ht="15.75" thickBot="1" x14ac:dyDescent="0.3">
      <c r="B1672" s="35">
        <v>2</v>
      </c>
      <c r="C1672" s="43" t="s">
        <v>66</v>
      </c>
      <c r="D1672" s="111">
        <f>[1]Actuals!D1684</f>
        <v>5000</v>
      </c>
      <c r="E1672" s="38">
        <f>[1]Actuals!G1684</f>
        <v>0</v>
      </c>
      <c r="F1672" s="112">
        <f>[1]Actuals!J1684</f>
        <v>0</v>
      </c>
    </row>
    <row r="1673" spans="2:6" ht="15.75" thickBot="1" x14ac:dyDescent="0.3">
      <c r="B1673" s="35"/>
      <c r="C1673" s="44" t="s">
        <v>62</v>
      </c>
      <c r="D1673" s="45">
        <f>SUM(D1671:D1672)</f>
        <v>10000</v>
      </c>
      <c r="E1673" s="45">
        <f>SUM(E1671:E1672)</f>
        <v>0</v>
      </c>
      <c r="F1673" s="46">
        <f>SUM(F1671:F1672)</f>
        <v>100000</v>
      </c>
    </row>
    <row r="1674" spans="2:6" x14ac:dyDescent="0.25">
      <c r="B1674" s="31" t="s">
        <v>17</v>
      </c>
      <c r="C1674" s="77" t="s">
        <v>67</v>
      </c>
      <c r="D1674" s="69"/>
      <c r="E1674" s="69"/>
      <c r="F1674" s="70"/>
    </row>
    <row r="1675" spans="2:6" x14ac:dyDescent="0.25">
      <c r="B1675" s="35">
        <v>1</v>
      </c>
      <c r="C1675" s="36" t="s">
        <v>68</v>
      </c>
      <c r="D1675" s="111">
        <f>[1]Actuals!D1687</f>
        <v>5000</v>
      </c>
      <c r="E1675" s="38">
        <f>[1]Actuals!G1687</f>
        <v>0</v>
      </c>
      <c r="F1675" s="112">
        <f>[1]Actuals!J1687</f>
        <v>25000</v>
      </c>
    </row>
    <row r="1676" spans="2:6" ht="15.75" thickBot="1" x14ac:dyDescent="0.3">
      <c r="B1676" s="35">
        <v>2</v>
      </c>
      <c r="C1676" s="43" t="s">
        <v>69</v>
      </c>
      <c r="D1676" s="111">
        <f>[1]Actuals!D1688</f>
        <v>5000</v>
      </c>
      <c r="E1676" s="38">
        <f>[1]Actuals!G1688</f>
        <v>0</v>
      </c>
      <c r="F1676" s="112">
        <f>[1]Actuals!J1688</f>
        <v>0</v>
      </c>
    </row>
    <row r="1677" spans="2:6" ht="15.75" thickBot="1" x14ac:dyDescent="0.3">
      <c r="B1677" s="31"/>
      <c r="C1677" s="44" t="s">
        <v>70</v>
      </c>
      <c r="D1677" s="45">
        <f>SUM(D1675:D1676)</f>
        <v>10000</v>
      </c>
      <c r="E1677" s="45">
        <f>SUM(E1675:E1676)</f>
        <v>0</v>
      </c>
      <c r="F1677" s="46">
        <f>SUM(F1675:F1676)</f>
        <v>25000</v>
      </c>
    </row>
    <row r="1678" spans="2:6" x14ac:dyDescent="0.25">
      <c r="B1678" s="31" t="s">
        <v>71</v>
      </c>
      <c r="C1678" s="105" t="s">
        <v>72</v>
      </c>
      <c r="D1678" s="106"/>
      <c r="E1678" s="106"/>
      <c r="F1678" s="107"/>
    </row>
    <row r="1679" spans="2:6" x14ac:dyDescent="0.25">
      <c r="B1679" s="35">
        <v>1</v>
      </c>
      <c r="C1679" s="36" t="s">
        <v>73</v>
      </c>
      <c r="D1679" s="111">
        <f>[1]Actuals!D1691</f>
        <v>50000</v>
      </c>
      <c r="E1679" s="38">
        <f>[1]Actuals!G1691</f>
        <v>0</v>
      </c>
      <c r="F1679" s="112">
        <f>[1]Actuals!J1691</f>
        <v>75000</v>
      </c>
    </row>
    <row r="1680" spans="2:6" x14ac:dyDescent="0.25">
      <c r="B1680" s="35">
        <f>B1679+1</f>
        <v>2</v>
      </c>
      <c r="C1680" s="36" t="s">
        <v>74</v>
      </c>
      <c r="D1680" s="111">
        <f>[1]Actuals!D1692</f>
        <v>5000</v>
      </c>
      <c r="E1680" s="38">
        <f>[1]Actuals!G1692</f>
        <v>0</v>
      </c>
      <c r="F1680" s="112">
        <f>[1]Actuals!J1692</f>
        <v>10000</v>
      </c>
    </row>
    <row r="1681" spans="2:10" x14ac:dyDescent="0.25">
      <c r="B1681" s="35">
        <f t="shared" ref="B1681:B1691" si="22">B1680+1</f>
        <v>3</v>
      </c>
      <c r="C1681" s="36" t="s">
        <v>75</v>
      </c>
      <c r="D1681" s="111">
        <f>[1]Actuals!D1693</f>
        <v>5000</v>
      </c>
      <c r="E1681" s="38">
        <f>[1]Actuals!G1693</f>
        <v>0</v>
      </c>
      <c r="F1681" s="112">
        <f>[1]Actuals!J1693</f>
        <v>0</v>
      </c>
    </row>
    <row r="1682" spans="2:10" x14ac:dyDescent="0.25">
      <c r="B1682" s="35">
        <f t="shared" si="22"/>
        <v>4</v>
      </c>
      <c r="C1682" s="36" t="s">
        <v>76</v>
      </c>
      <c r="D1682" s="111">
        <f>[1]Actuals!D1694</f>
        <v>5000</v>
      </c>
      <c r="E1682" s="38">
        <f>[1]Actuals!G1694</f>
        <v>0</v>
      </c>
      <c r="F1682" s="112">
        <f>[1]Actuals!J1694</f>
        <v>10000</v>
      </c>
    </row>
    <row r="1683" spans="2:10" x14ac:dyDescent="0.25">
      <c r="B1683" s="35">
        <f t="shared" si="22"/>
        <v>5</v>
      </c>
      <c r="C1683" s="36" t="s">
        <v>77</v>
      </c>
      <c r="D1683" s="111">
        <f>[1]Actuals!D1695</f>
        <v>5000</v>
      </c>
      <c r="E1683" s="38">
        <f>[1]Actuals!G1695</f>
        <v>0</v>
      </c>
      <c r="F1683" s="112">
        <f>[1]Actuals!J1695</f>
        <v>10000</v>
      </c>
    </row>
    <row r="1684" spans="2:10" x14ac:dyDescent="0.25">
      <c r="B1684" s="35">
        <f t="shared" si="22"/>
        <v>6</v>
      </c>
      <c r="C1684" s="36" t="s">
        <v>78</v>
      </c>
      <c r="D1684" s="111">
        <f>[1]Actuals!D1696</f>
        <v>0</v>
      </c>
      <c r="E1684" s="38">
        <f>[1]Actuals!G1696</f>
        <v>0</v>
      </c>
      <c r="F1684" s="112">
        <f>[1]Actuals!J1696</f>
        <v>0</v>
      </c>
    </row>
    <row r="1685" spans="2:10" x14ac:dyDescent="0.25">
      <c r="B1685" s="35">
        <v>7</v>
      </c>
      <c r="C1685" s="95" t="s">
        <v>79</v>
      </c>
      <c r="D1685" s="111">
        <f>[1]Actuals!D1697</f>
        <v>0</v>
      </c>
      <c r="E1685" s="38">
        <f>[1]Actuals!G1697</f>
        <v>0</v>
      </c>
      <c r="F1685" s="112">
        <f>[1]Actuals!J1697</f>
        <v>10000</v>
      </c>
    </row>
    <row r="1686" spans="2:10" x14ac:dyDescent="0.25">
      <c r="B1686" s="35">
        <v>8</v>
      </c>
      <c r="C1686" s="36" t="s">
        <v>80</v>
      </c>
      <c r="D1686" s="111">
        <f>[1]Actuals!D1698</f>
        <v>5000</v>
      </c>
      <c r="E1686" s="38">
        <f>[1]Actuals!G1698</f>
        <v>0</v>
      </c>
      <c r="F1686" s="112">
        <f>[1]Actuals!J1698</f>
        <v>0</v>
      </c>
    </row>
    <row r="1687" spans="2:10" x14ac:dyDescent="0.25">
      <c r="B1687" s="35">
        <f>B1686+1</f>
        <v>9</v>
      </c>
      <c r="C1687" s="36" t="s">
        <v>81</v>
      </c>
      <c r="D1687" s="111">
        <f>[1]Actuals!D1699</f>
        <v>20000</v>
      </c>
      <c r="E1687" s="38">
        <f>[1]Actuals!G1699</f>
        <v>0</v>
      </c>
      <c r="F1687" s="112">
        <f>[1]Actuals!J1699</f>
        <v>100000</v>
      </c>
    </row>
    <row r="1688" spans="2:10" s="8" customFormat="1" x14ac:dyDescent="0.25">
      <c r="B1688" s="35">
        <f t="shared" si="22"/>
        <v>10</v>
      </c>
      <c r="C1688" s="36" t="s">
        <v>82</v>
      </c>
      <c r="D1688" s="111">
        <f>[1]Actuals!D1700</f>
        <v>0</v>
      </c>
      <c r="E1688" s="38">
        <f>[1]Actuals!G1700</f>
        <v>0</v>
      </c>
      <c r="F1688" s="112">
        <f>[1]Actuals!J1700</f>
        <v>0</v>
      </c>
      <c r="G1688" s="142"/>
      <c r="H1688" s="142"/>
      <c r="I1688" s="30"/>
      <c r="J1688" s="1"/>
    </row>
    <row r="1689" spans="2:10" x14ac:dyDescent="0.25">
      <c r="B1689" s="35">
        <f t="shared" si="22"/>
        <v>11</v>
      </c>
      <c r="C1689" s="36" t="s">
        <v>83</v>
      </c>
      <c r="D1689" s="111">
        <f>[1]Actuals!D1701</f>
        <v>0</v>
      </c>
      <c r="E1689" s="38">
        <f>[1]Actuals!G1701</f>
        <v>0</v>
      </c>
      <c r="F1689" s="112">
        <f>[1]Actuals!J1701</f>
        <v>0</v>
      </c>
    </row>
    <row r="1690" spans="2:10" x14ac:dyDescent="0.25">
      <c r="B1690" s="35">
        <f t="shared" si="22"/>
        <v>12</v>
      </c>
      <c r="C1690" s="36" t="s">
        <v>84</v>
      </c>
      <c r="D1690" s="111">
        <f>[1]Actuals!D1702</f>
        <v>0</v>
      </c>
      <c r="E1690" s="38">
        <f>[1]Actuals!G1702</f>
        <v>0</v>
      </c>
      <c r="F1690" s="112">
        <f>[1]Actuals!J1702</f>
        <v>0</v>
      </c>
    </row>
    <row r="1691" spans="2:10" x14ac:dyDescent="0.25">
      <c r="B1691" s="35">
        <f t="shared" si="22"/>
        <v>13</v>
      </c>
      <c r="C1691" s="36" t="s">
        <v>85</v>
      </c>
      <c r="D1691" s="111">
        <f>[1]Actuals!D1703</f>
        <v>0</v>
      </c>
      <c r="E1691" s="38">
        <f>[1]Actuals!G1703</f>
        <v>0</v>
      </c>
      <c r="F1691" s="112">
        <f>[1]Actuals!J1703</f>
        <v>0</v>
      </c>
    </row>
    <row r="1692" spans="2:10" ht="15.75" thickBot="1" x14ac:dyDescent="0.3">
      <c r="B1692" s="35">
        <v>14</v>
      </c>
      <c r="C1692" s="53" t="s">
        <v>86</v>
      </c>
      <c r="D1692" s="116">
        <f>[1]Actuals!D1705</f>
        <v>10000</v>
      </c>
      <c r="E1692" s="97">
        <f>[1]Actuals!G1705</f>
        <v>0</v>
      </c>
      <c r="F1692" s="117">
        <f>[1]Actuals!J1705</f>
        <v>25000</v>
      </c>
    </row>
    <row r="1693" spans="2:10" ht="15.75" thickBot="1" x14ac:dyDescent="0.3">
      <c r="B1693" s="31"/>
      <c r="C1693" s="44" t="s">
        <v>70</v>
      </c>
      <c r="D1693" s="45">
        <f>SUM(D1679:D1692)</f>
        <v>105000</v>
      </c>
      <c r="E1693" s="45">
        <f>SUM(E1679:E1692)</f>
        <v>0</v>
      </c>
      <c r="F1693" s="46">
        <f>SUM(F1679:F1692)</f>
        <v>240000</v>
      </c>
    </row>
    <row r="1694" spans="2:10" ht="15.75" thickBot="1" x14ac:dyDescent="0.3">
      <c r="B1694" s="35"/>
      <c r="C1694" s="44" t="s">
        <v>87</v>
      </c>
      <c r="D1694" s="45">
        <f>D1693+D1677+D1673+D1669</f>
        <v>145000</v>
      </c>
      <c r="E1694" s="45">
        <f>E1693+E1677+E1673+E1669</f>
        <v>0</v>
      </c>
      <c r="F1694" s="46">
        <f>F1693+F1677+F1673+F1669</f>
        <v>445000</v>
      </c>
      <c r="I1694" s="48"/>
      <c r="J1694" s="42"/>
    </row>
    <row r="1695" spans="2:10" x14ac:dyDescent="0.25">
      <c r="B1695" s="31" t="s">
        <v>88</v>
      </c>
      <c r="C1695" s="105" t="s">
        <v>89</v>
      </c>
      <c r="D1695" s="106"/>
      <c r="E1695" s="106"/>
      <c r="F1695" s="107"/>
    </row>
    <row r="1696" spans="2:10" x14ac:dyDescent="0.25">
      <c r="B1696" s="35">
        <v>1</v>
      </c>
      <c r="C1696" s="36" t="s">
        <v>57</v>
      </c>
      <c r="D1696" s="111">
        <f>[1]Actuals!D1709</f>
        <v>0</v>
      </c>
      <c r="E1696" s="38">
        <f>[1]Actuals!G1709</f>
        <v>0</v>
      </c>
      <c r="F1696" s="112">
        <f>[1]Actuals!J1709</f>
        <v>3000000</v>
      </c>
    </row>
    <row r="1697" spans="2:10" x14ac:dyDescent="0.25">
      <c r="B1697" s="35">
        <v>2</v>
      </c>
      <c r="C1697" s="36" t="s">
        <v>58</v>
      </c>
      <c r="D1697" s="111">
        <f>[1]Actuals!D1710</f>
        <v>10000</v>
      </c>
      <c r="E1697" s="38">
        <f>[1]Actuals!G1710</f>
        <v>0</v>
      </c>
      <c r="F1697" s="112">
        <f>[1]Actuals!J1710</f>
        <v>2000000</v>
      </c>
    </row>
    <row r="1698" spans="2:10" x14ac:dyDescent="0.25">
      <c r="B1698" s="35">
        <v>3</v>
      </c>
      <c r="C1698" s="36" t="s">
        <v>90</v>
      </c>
      <c r="D1698" s="111">
        <f>[1]Actuals!D1711</f>
        <v>100000</v>
      </c>
      <c r="E1698" s="38">
        <f>[1]Actuals!G1711</f>
        <v>0</v>
      </c>
      <c r="F1698" s="112">
        <f>[1]Actuals!J1711</f>
        <v>100000</v>
      </c>
    </row>
    <row r="1699" spans="2:10" x14ac:dyDescent="0.25">
      <c r="B1699" s="35">
        <v>4</v>
      </c>
      <c r="C1699" s="36" t="s">
        <v>60</v>
      </c>
      <c r="D1699" s="111">
        <f>[1]Actuals!D1712</f>
        <v>10000</v>
      </c>
      <c r="E1699" s="38">
        <f>[1]Actuals!G1712</f>
        <v>0</v>
      </c>
      <c r="F1699" s="112">
        <f>[1]Actuals!J1712</f>
        <v>100000</v>
      </c>
    </row>
    <row r="1700" spans="2:10" x14ac:dyDescent="0.25">
      <c r="B1700" s="35">
        <v>5</v>
      </c>
      <c r="C1700" s="43" t="s">
        <v>61</v>
      </c>
      <c r="D1700" s="111">
        <f>[1]Actuals!D1713</f>
        <v>10000</v>
      </c>
      <c r="E1700" s="38">
        <f>[1]Actuals!G1713</f>
        <v>0</v>
      </c>
      <c r="F1700" s="112">
        <f>[1]Actuals!J1713</f>
        <v>0</v>
      </c>
      <c r="G1700" s="76"/>
      <c r="H1700" s="76"/>
    </row>
    <row r="1701" spans="2:10" ht="15.75" thickBot="1" x14ac:dyDescent="0.3">
      <c r="B1701" s="35">
        <v>6</v>
      </c>
      <c r="C1701" s="53" t="s">
        <v>161</v>
      </c>
      <c r="D1701" s="116">
        <f>[1]Actuals!D1714</f>
        <v>0</v>
      </c>
      <c r="E1701" s="97">
        <f>[1]Actuals!G1714</f>
        <v>0</v>
      </c>
      <c r="F1701" s="117">
        <f>[1]Actuals!J1714</f>
        <v>0</v>
      </c>
      <c r="G1701" s="76"/>
      <c r="H1701" s="76"/>
    </row>
    <row r="1702" spans="2:10" ht="15.75" thickBot="1" x14ac:dyDescent="0.3">
      <c r="B1702" s="31"/>
      <c r="C1702" s="44" t="s">
        <v>70</v>
      </c>
      <c r="D1702" s="45">
        <f>SUM(D1696:D1701)</f>
        <v>130000</v>
      </c>
      <c r="E1702" s="45">
        <f>SUM(E1696:E1700)</f>
        <v>0</v>
      </c>
      <c r="F1702" s="46">
        <f>SUM(F1696:F1700)</f>
        <v>5200000</v>
      </c>
    </row>
    <row r="1703" spans="2:10" ht="15.75" thickBot="1" x14ac:dyDescent="0.3">
      <c r="B1703" s="85"/>
      <c r="C1703" s="44" t="s">
        <v>106</v>
      </c>
      <c r="D1703" s="45">
        <f>D1702+D1694+D1661+D1627+D1636</f>
        <v>19747777</v>
      </c>
      <c r="E1703" s="45">
        <f>E1702+E1694+E1661+E1627+E1636</f>
        <v>3867184</v>
      </c>
      <c r="F1703" s="46">
        <f>F1702+F1694+F1661+F1627+F1636</f>
        <v>13770772.833333332</v>
      </c>
      <c r="I1703" s="48"/>
      <c r="J1703" s="42"/>
    </row>
    <row r="1704" spans="2:10" x14ac:dyDescent="0.25">
      <c r="B1704" s="2"/>
      <c r="C1704" s="3" t="s">
        <v>12</v>
      </c>
      <c r="D1704" s="100"/>
      <c r="E1704" s="100"/>
      <c r="F1704" s="101"/>
    </row>
    <row r="1706" spans="2:10" ht="15.75" thickBot="1" x14ac:dyDescent="0.3">
      <c r="B1706" s="2"/>
      <c r="C1706" s="3"/>
      <c r="D1706" s="4"/>
      <c r="E1706" s="5"/>
      <c r="F1706" s="5"/>
    </row>
    <row r="1707" spans="2:10" ht="14.25" customHeight="1" x14ac:dyDescent="0.2">
      <c r="B1707" s="9" t="s">
        <v>0</v>
      </c>
      <c r="C1707" s="10" t="s">
        <v>162</v>
      </c>
      <c r="D1707" s="11">
        <v>39</v>
      </c>
      <c r="E1707" s="12" t="str">
        <f>$E$2</f>
        <v>PAKISTAN TOBACCO BOARD                                          BUDGET ESTIMATES,  2024-25</v>
      </c>
      <c r="F1707" s="13"/>
    </row>
    <row r="1708" spans="2:10" ht="12.75" customHeight="1" x14ac:dyDescent="0.2">
      <c r="B1708" s="136"/>
      <c r="C1708" s="143"/>
      <c r="D1708" s="17"/>
      <c r="E1708" s="18"/>
      <c r="F1708" s="19"/>
    </row>
    <row r="1709" spans="2:10" ht="30.75" thickBot="1" x14ac:dyDescent="0.25">
      <c r="B1709" s="154"/>
      <c r="C1709" s="144"/>
      <c r="D1709" s="22" t="str">
        <f>$D$4</f>
        <v>Budget Estimates                                             2023-24</v>
      </c>
      <c r="E1709" s="23" t="str">
        <f>$E$4</f>
        <v>Revised Estimates
 2023-24</v>
      </c>
      <c r="F1709" s="24" t="str">
        <f>$F$4</f>
        <v>Proposed Budget 
2024-2025</v>
      </c>
    </row>
    <row r="1710" spans="2:10" ht="15.75" thickTop="1" x14ac:dyDescent="0.25">
      <c r="B1710" s="31" t="s">
        <v>6</v>
      </c>
      <c r="C1710" s="32" t="s">
        <v>7</v>
      </c>
      <c r="D1710" s="33"/>
      <c r="E1710" s="33"/>
      <c r="F1710" s="34"/>
    </row>
    <row r="1711" spans="2:10" x14ac:dyDescent="0.25">
      <c r="B1711" s="31" t="s">
        <v>8</v>
      </c>
      <c r="C1711" s="32" t="s">
        <v>9</v>
      </c>
      <c r="D1711" s="33"/>
      <c r="E1711" s="33"/>
      <c r="F1711" s="34"/>
    </row>
    <row r="1712" spans="2:10" x14ac:dyDescent="0.25">
      <c r="B1712" s="35">
        <v>1</v>
      </c>
      <c r="C1712" s="36" t="s">
        <v>10</v>
      </c>
      <c r="D1712" s="37">
        <f>[1]Actuals!D1725</f>
        <v>0</v>
      </c>
      <c r="E1712" s="38">
        <f>[1]Actuals!G1725</f>
        <v>0</v>
      </c>
      <c r="F1712" s="39">
        <f>[1]Actuals!J1725</f>
        <v>0</v>
      </c>
    </row>
    <row r="1713" spans="2:11" ht="15.75" thickBot="1" x14ac:dyDescent="0.3">
      <c r="B1713" s="35">
        <v>2</v>
      </c>
      <c r="C1713" s="43" t="s">
        <v>11</v>
      </c>
      <c r="D1713" s="37">
        <f>[1]Actuals!D1726</f>
        <v>0</v>
      </c>
      <c r="E1713" s="38">
        <f>[1]Actuals!G1726</f>
        <v>0</v>
      </c>
      <c r="F1713" s="39">
        <f>[1]Actuals!J1726</f>
        <v>0</v>
      </c>
    </row>
    <row r="1714" spans="2:11" ht="15.75" thickBot="1" x14ac:dyDescent="0.3">
      <c r="B1714" s="35" t="s">
        <v>12</v>
      </c>
      <c r="C1714" s="44" t="s">
        <v>13</v>
      </c>
      <c r="D1714" s="45">
        <f>SUM(D1712:D1713)</f>
        <v>0</v>
      </c>
      <c r="E1714" s="45">
        <f>SUM(E1712:E1713)</f>
        <v>0</v>
      </c>
      <c r="F1714" s="46">
        <f>SUM(F1712:F1713)</f>
        <v>0</v>
      </c>
    </row>
    <row r="1715" spans="2:11" x14ac:dyDescent="0.25">
      <c r="B1715" s="31" t="s">
        <v>14</v>
      </c>
      <c r="C1715" s="77" t="s">
        <v>15</v>
      </c>
      <c r="D1715" s="69"/>
      <c r="E1715" s="69"/>
      <c r="F1715" s="70"/>
    </row>
    <row r="1716" spans="2:11" ht="15.75" thickBot="1" x14ac:dyDescent="0.3">
      <c r="B1716" s="35">
        <v>1</v>
      </c>
      <c r="C1716" s="36" t="s">
        <v>10</v>
      </c>
      <c r="D1716" s="37">
        <f>[1]Actuals!D1729</f>
        <v>0</v>
      </c>
      <c r="E1716" s="38">
        <f>[1]Actuals!G1729</f>
        <v>0</v>
      </c>
      <c r="F1716" s="39">
        <f>[1]Actuals!J1729</f>
        <v>0</v>
      </c>
    </row>
    <row r="1717" spans="2:11" ht="15.75" thickBot="1" x14ac:dyDescent="0.3">
      <c r="B1717" s="35"/>
      <c r="C1717" s="44" t="s">
        <v>16</v>
      </c>
      <c r="D1717" s="45">
        <f>SUM(D1716:D1716)</f>
        <v>0</v>
      </c>
      <c r="E1717" s="45">
        <f>SUM(E1716:E1716)</f>
        <v>0</v>
      </c>
      <c r="F1717" s="46">
        <f>SUM(F1716:F1716)</f>
        <v>0</v>
      </c>
    </row>
    <row r="1718" spans="2:11" x14ac:dyDescent="0.25">
      <c r="B1718" s="31" t="s">
        <v>17</v>
      </c>
      <c r="C1718" s="77" t="s">
        <v>18</v>
      </c>
      <c r="D1718" s="69"/>
      <c r="E1718" s="69"/>
      <c r="F1718" s="70"/>
    </row>
    <row r="1719" spans="2:11" x14ac:dyDescent="0.25">
      <c r="B1719" s="35">
        <v>1</v>
      </c>
      <c r="C1719" s="36" t="s">
        <v>113</v>
      </c>
      <c r="D1719" s="37">
        <f>[1]Actuals!D1732</f>
        <v>0</v>
      </c>
      <c r="E1719" s="38">
        <f>[1]Actuals!G1732</f>
        <v>0</v>
      </c>
      <c r="F1719" s="39">
        <f>[1]Actuals!J1732</f>
        <v>0</v>
      </c>
    </row>
    <row r="1720" spans="2:11" x14ac:dyDescent="0.25">
      <c r="B1720" s="35">
        <v>2</v>
      </c>
      <c r="C1720" s="36" t="s">
        <v>20</v>
      </c>
      <c r="D1720" s="37">
        <f>[1]Actuals!D1733</f>
        <v>0</v>
      </c>
      <c r="E1720" s="38">
        <f>[1]Actuals!G1733</f>
        <v>0</v>
      </c>
      <c r="F1720" s="39">
        <f>[1]Actuals!J1733</f>
        <v>0</v>
      </c>
    </row>
    <row r="1721" spans="2:11" x14ac:dyDescent="0.25">
      <c r="B1721" s="35">
        <v>3</v>
      </c>
      <c r="C1721" s="36" t="s">
        <v>21</v>
      </c>
      <c r="D1721" s="37">
        <f>[1]Actuals!D1734</f>
        <v>0</v>
      </c>
      <c r="E1721" s="38">
        <f>[1]Actuals!G1734</f>
        <v>0</v>
      </c>
      <c r="F1721" s="39">
        <f>[1]Actuals!J1734</f>
        <v>0</v>
      </c>
      <c r="G1721" s="40"/>
      <c r="H1721" s="40"/>
      <c r="I1721" s="41"/>
      <c r="K1721" s="51"/>
    </row>
    <row r="1722" spans="2:11" x14ac:dyDescent="0.25">
      <c r="B1722" s="35">
        <v>4</v>
      </c>
      <c r="C1722" s="36" t="s">
        <v>22</v>
      </c>
      <c r="D1722" s="37">
        <f>[1]Actuals!D1735</f>
        <v>0</v>
      </c>
      <c r="E1722" s="38">
        <f>[1]Actuals!G1735</f>
        <v>0</v>
      </c>
      <c r="F1722" s="39">
        <f>[1]Actuals!J1735</f>
        <v>0</v>
      </c>
    </row>
    <row r="1723" spans="2:11" x14ac:dyDescent="0.25">
      <c r="B1723" s="35">
        <v>5</v>
      </c>
      <c r="C1723" s="36" t="s">
        <v>23</v>
      </c>
      <c r="D1723" s="37">
        <f>[1]Actuals!D1736</f>
        <v>0</v>
      </c>
      <c r="E1723" s="38">
        <f>[1]Actuals!G1736</f>
        <v>0</v>
      </c>
      <c r="F1723" s="39">
        <f>[1]Actuals!J1736</f>
        <v>0</v>
      </c>
    </row>
    <row r="1724" spans="2:11" x14ac:dyDescent="0.25">
      <c r="B1724" s="35">
        <v>6</v>
      </c>
      <c r="C1724" s="36" t="s">
        <v>24</v>
      </c>
      <c r="D1724" s="37">
        <f>[1]Actuals!D1737</f>
        <v>0</v>
      </c>
      <c r="E1724" s="38">
        <f>[1]Actuals!G1737</f>
        <v>0</v>
      </c>
      <c r="F1724" s="39">
        <f>[1]Actuals!J1737</f>
        <v>0</v>
      </c>
    </row>
    <row r="1725" spans="2:11" x14ac:dyDescent="0.25">
      <c r="B1725" s="35">
        <v>7</v>
      </c>
      <c r="C1725" s="36" t="s">
        <v>25</v>
      </c>
      <c r="D1725" s="37">
        <f>[1]Actuals!D1738</f>
        <v>0</v>
      </c>
      <c r="E1725" s="38">
        <f>[1]Actuals!G1738</f>
        <v>0</v>
      </c>
      <c r="F1725" s="39">
        <f>[1]Actuals!J1738</f>
        <v>0</v>
      </c>
    </row>
    <row r="1726" spans="2:11" x14ac:dyDescent="0.25">
      <c r="B1726" s="35">
        <v>8</v>
      </c>
      <c r="C1726" s="36" t="s">
        <v>26</v>
      </c>
      <c r="D1726" s="37">
        <f>[1]Actuals!D1739</f>
        <v>0</v>
      </c>
      <c r="E1726" s="38">
        <f>[1]Actuals!G1739</f>
        <v>0</v>
      </c>
      <c r="F1726" s="39">
        <f>[1]Actuals!J1739</f>
        <v>0</v>
      </c>
    </row>
    <row r="1727" spans="2:11" x14ac:dyDescent="0.25">
      <c r="B1727" s="35">
        <v>9</v>
      </c>
      <c r="C1727" s="36" t="s">
        <v>27</v>
      </c>
      <c r="D1727" s="37">
        <f>[1]Actuals!D1740</f>
        <v>0</v>
      </c>
      <c r="E1727" s="38">
        <f>[1]Actuals!G1740</f>
        <v>0</v>
      </c>
      <c r="F1727" s="39">
        <f>[1]Actuals!J1740</f>
        <v>0</v>
      </c>
    </row>
    <row r="1728" spans="2:11" x14ac:dyDescent="0.25">
      <c r="B1728" s="35">
        <v>10</v>
      </c>
      <c r="C1728" s="36" t="s">
        <v>28</v>
      </c>
      <c r="D1728" s="37">
        <f>[1]Actuals!D1741</f>
        <v>0</v>
      </c>
      <c r="E1728" s="38">
        <f>[1]Actuals!G1741</f>
        <v>0</v>
      </c>
      <c r="F1728" s="39">
        <f>[1]Actuals!J1741</f>
        <v>0</v>
      </c>
    </row>
    <row r="1729" spans="2:10" x14ac:dyDescent="0.25">
      <c r="B1729" s="35">
        <v>11</v>
      </c>
      <c r="C1729" s="36" t="s">
        <v>29</v>
      </c>
      <c r="D1729" s="37">
        <f>[1]Actuals!D1742</f>
        <v>0</v>
      </c>
      <c r="E1729" s="38">
        <f>[1]Actuals!G1742</f>
        <v>0</v>
      </c>
      <c r="F1729" s="39">
        <f>[1]Actuals!J1742</f>
        <v>0</v>
      </c>
    </row>
    <row r="1730" spans="2:10" x14ac:dyDescent="0.25">
      <c r="B1730" s="35">
        <v>12</v>
      </c>
      <c r="C1730" s="36" t="s">
        <v>30</v>
      </c>
      <c r="D1730" s="37">
        <f>[1]Actuals!D1743</f>
        <v>0</v>
      </c>
      <c r="E1730" s="38">
        <f>[1]Actuals!G1743</f>
        <v>0</v>
      </c>
      <c r="F1730" s="39">
        <f>[1]Actuals!J1743</f>
        <v>0</v>
      </c>
    </row>
    <row r="1731" spans="2:10" x14ac:dyDescent="0.25">
      <c r="B1731" s="35">
        <v>13</v>
      </c>
      <c r="C1731" s="36" t="s">
        <v>31</v>
      </c>
      <c r="D1731" s="37">
        <f>[1]Actuals!D1744</f>
        <v>0</v>
      </c>
      <c r="E1731" s="38">
        <f>[1]Actuals!G1744</f>
        <v>0</v>
      </c>
      <c r="F1731" s="39">
        <f>[1]Actuals!J1744</f>
        <v>0</v>
      </c>
    </row>
    <row r="1732" spans="2:10" x14ac:dyDescent="0.25">
      <c r="B1732" s="35">
        <v>14</v>
      </c>
      <c r="C1732" s="36" t="s">
        <v>100</v>
      </c>
      <c r="D1732" s="37">
        <f>[1]Actuals!D1745</f>
        <v>0</v>
      </c>
      <c r="E1732" s="38">
        <f>[1]Actuals!G1745</f>
        <v>0</v>
      </c>
      <c r="F1732" s="39">
        <f>[1]Actuals!J1745</f>
        <v>0</v>
      </c>
    </row>
    <row r="1733" spans="2:10" x14ac:dyDescent="0.25">
      <c r="B1733" s="35">
        <v>15</v>
      </c>
      <c r="C1733" s="36" t="s">
        <v>101</v>
      </c>
      <c r="D1733" s="37">
        <f>[1]Actuals!D1746</f>
        <v>0</v>
      </c>
      <c r="E1733" s="38">
        <f>[1]Actuals!G1746</f>
        <v>0</v>
      </c>
      <c r="F1733" s="39">
        <f>[1]Actuals!J1746</f>
        <v>0</v>
      </c>
    </row>
    <row r="1734" spans="2:10" x14ac:dyDescent="0.25">
      <c r="B1734" s="35">
        <v>16</v>
      </c>
      <c r="C1734" s="36" t="s">
        <v>34</v>
      </c>
      <c r="D1734" s="37">
        <f>[1]Actuals!D1747</f>
        <v>0</v>
      </c>
      <c r="E1734" s="38">
        <f>[1]Actuals!G1747</f>
        <v>0</v>
      </c>
      <c r="F1734" s="39">
        <f>[1]Actuals!J1747</f>
        <v>0</v>
      </c>
      <c r="G1734" s="40"/>
      <c r="H1734" s="40"/>
      <c r="I1734" s="41"/>
    </row>
    <row r="1735" spans="2:10" x14ac:dyDescent="0.25">
      <c r="B1735" s="35">
        <v>17</v>
      </c>
      <c r="C1735" s="36" t="s">
        <v>35</v>
      </c>
      <c r="D1735" s="37">
        <f>[1]Actuals!D1748</f>
        <v>0</v>
      </c>
      <c r="E1735" s="38">
        <f>[1]Actuals!G1748</f>
        <v>0</v>
      </c>
      <c r="F1735" s="39">
        <f>[1]Actuals!J1748</f>
        <v>0</v>
      </c>
      <c r="G1735" s="40"/>
      <c r="H1735" s="40"/>
      <c r="I1735" s="41"/>
    </row>
    <row r="1736" spans="2:10" x14ac:dyDescent="0.25">
      <c r="B1736" s="35">
        <v>18</v>
      </c>
      <c r="C1736" s="36" t="s">
        <v>36</v>
      </c>
      <c r="D1736" s="37">
        <f>[1]Actuals!D1749</f>
        <v>0</v>
      </c>
      <c r="E1736" s="38">
        <f>[1]Actuals!G1749</f>
        <v>0</v>
      </c>
      <c r="F1736" s="39">
        <f>[1]Actuals!J1749</f>
        <v>0</v>
      </c>
      <c r="G1736" s="40"/>
      <c r="H1736" s="40"/>
      <c r="I1736" s="41"/>
    </row>
    <row r="1737" spans="2:10" x14ac:dyDescent="0.25">
      <c r="B1737" s="35">
        <v>19</v>
      </c>
      <c r="C1737" s="36" t="s">
        <v>37</v>
      </c>
      <c r="D1737" s="37">
        <f>[1]Actuals!D1750</f>
        <v>0</v>
      </c>
      <c r="E1737" s="38">
        <f>[1]Actuals!G1750</f>
        <v>0</v>
      </c>
      <c r="F1737" s="39">
        <f>[1]Actuals!J1750</f>
        <v>0</v>
      </c>
      <c r="G1737" s="40"/>
      <c r="H1737" s="40"/>
      <c r="I1737" s="41"/>
    </row>
    <row r="1738" spans="2:10" x14ac:dyDescent="0.25">
      <c r="B1738" s="35">
        <v>20</v>
      </c>
      <c r="C1738" s="36" t="s">
        <v>38</v>
      </c>
      <c r="D1738" s="37">
        <f>[1]Actuals!D1751</f>
        <v>0</v>
      </c>
      <c r="E1738" s="38">
        <f>[1]Actuals!G1751</f>
        <v>0</v>
      </c>
      <c r="F1738" s="39">
        <f>[1]Actuals!J1751</f>
        <v>0</v>
      </c>
      <c r="G1738" s="40"/>
      <c r="H1738" s="40"/>
      <c r="I1738" s="41"/>
    </row>
    <row r="1739" spans="2:10" ht="15.75" thickBot="1" x14ac:dyDescent="0.3">
      <c r="B1739" s="35">
        <v>21</v>
      </c>
      <c r="C1739" s="53" t="s">
        <v>39</v>
      </c>
      <c r="D1739" s="37">
        <f>[1]Actuals!D1752</f>
        <v>0</v>
      </c>
      <c r="E1739" s="38">
        <f>[1]Actuals!G1752</f>
        <v>0</v>
      </c>
      <c r="F1739" s="39">
        <f>[1]Actuals!J1752</f>
        <v>0</v>
      </c>
    </row>
    <row r="1740" spans="2:10" ht="15.75" thickBot="1" x14ac:dyDescent="0.3">
      <c r="B1740" s="35"/>
      <c r="C1740" s="44" t="s">
        <v>16</v>
      </c>
      <c r="D1740" s="45">
        <f>SUM(D1718:D1739)</f>
        <v>0</v>
      </c>
      <c r="E1740" s="45">
        <f>SUM(E1718:E1739)</f>
        <v>0</v>
      </c>
      <c r="F1740" s="46">
        <f>SUM(F1718:F1739)</f>
        <v>0</v>
      </c>
    </row>
    <row r="1741" spans="2:10" ht="15.75" thickBot="1" x14ac:dyDescent="0.3">
      <c r="B1741" s="35"/>
      <c r="C1741" s="44" t="s">
        <v>40</v>
      </c>
      <c r="D1741" s="45">
        <f>D1740+D1717+D1714</f>
        <v>0</v>
      </c>
      <c r="E1741" s="45">
        <f>E1740+E1717+E1714</f>
        <v>0</v>
      </c>
      <c r="F1741" s="46">
        <f>F1740+F1717+F1714</f>
        <v>0</v>
      </c>
      <c r="I1741" s="48"/>
      <c r="J1741" s="42"/>
    </row>
    <row r="1742" spans="2:10" ht="15" customHeight="1" x14ac:dyDescent="0.25">
      <c r="B1742" s="31" t="s">
        <v>41</v>
      </c>
      <c r="C1742" s="55" t="s">
        <v>42</v>
      </c>
      <c r="D1742" s="56"/>
      <c r="E1742" s="56"/>
      <c r="F1742" s="57"/>
      <c r="G1742" s="47"/>
      <c r="H1742" s="47"/>
      <c r="I1742" s="48"/>
      <c r="J1742" s="42"/>
    </row>
    <row r="1743" spans="2:10" x14ac:dyDescent="0.25">
      <c r="B1743" s="35">
        <v>1</v>
      </c>
      <c r="C1743" s="58" t="s">
        <v>43</v>
      </c>
      <c r="D1743" s="38">
        <f>[1]Actuals!D1756</f>
        <v>15000</v>
      </c>
      <c r="E1743" s="38">
        <f>[1]Actuals!G1756</f>
        <v>0</v>
      </c>
      <c r="F1743" s="61">
        <f>[1]Actuals!J1756</f>
        <v>15000</v>
      </c>
      <c r="G1743" s="47"/>
      <c r="H1743" s="47"/>
      <c r="I1743" s="48"/>
      <c r="J1743" s="42"/>
    </row>
    <row r="1744" spans="2:10" x14ac:dyDescent="0.25">
      <c r="B1744" s="35">
        <v>2</v>
      </c>
      <c r="C1744" s="36" t="s">
        <v>44</v>
      </c>
      <c r="D1744" s="38">
        <f>[1]Actuals!D1757</f>
        <v>5000</v>
      </c>
      <c r="E1744" s="38">
        <f>[1]Actuals!G1757</f>
        <v>0</v>
      </c>
      <c r="F1744" s="61">
        <f>[1]Actuals!J1757</f>
        <v>5000</v>
      </c>
      <c r="G1744" s="47"/>
      <c r="H1744" s="47"/>
      <c r="I1744" s="48"/>
      <c r="J1744" s="42"/>
    </row>
    <row r="1745" spans="2:12" x14ac:dyDescent="0.25">
      <c r="B1745" s="35">
        <v>3</v>
      </c>
      <c r="C1745" s="36" t="s">
        <v>45</v>
      </c>
      <c r="D1745" s="38">
        <f>[1]Actuals!D1758</f>
        <v>0</v>
      </c>
      <c r="E1745" s="38">
        <f>[1]Actuals!G1758</f>
        <v>0</v>
      </c>
      <c r="F1745" s="61">
        <f>[1]Actuals!J1758</f>
        <v>0</v>
      </c>
      <c r="G1745" s="47"/>
      <c r="H1745" s="47"/>
      <c r="I1745" s="48"/>
      <c r="J1745" s="42"/>
    </row>
    <row r="1746" spans="2:12" x14ac:dyDescent="0.25">
      <c r="B1746" s="35">
        <v>4</v>
      </c>
      <c r="C1746" s="36" t="s">
        <v>46</v>
      </c>
      <c r="D1746" s="38">
        <f>[1]Actuals!D1759</f>
        <v>5000</v>
      </c>
      <c r="E1746" s="38">
        <f>[1]Actuals!G1759</f>
        <v>0</v>
      </c>
      <c r="F1746" s="61">
        <f>[1]Actuals!J1759</f>
        <v>5000</v>
      </c>
      <c r="G1746" s="47"/>
      <c r="H1746" s="47"/>
      <c r="I1746" s="48"/>
      <c r="J1746" s="42"/>
    </row>
    <row r="1747" spans="2:12" x14ac:dyDescent="0.25">
      <c r="B1747" s="35">
        <v>5</v>
      </c>
      <c r="C1747" s="36" t="s">
        <v>47</v>
      </c>
      <c r="D1747" s="38">
        <f>[1]Actuals!D1760</f>
        <v>0</v>
      </c>
      <c r="E1747" s="38">
        <f>[1]Actuals!G1760</f>
        <v>0</v>
      </c>
      <c r="F1747" s="61">
        <f>[1]Actuals!J1760</f>
        <v>0</v>
      </c>
      <c r="G1747" s="47"/>
      <c r="H1747" s="47"/>
      <c r="I1747" s="48"/>
      <c r="J1747" s="42"/>
    </row>
    <row r="1748" spans="2:12" x14ac:dyDescent="0.25">
      <c r="B1748" s="35">
        <v>6</v>
      </c>
      <c r="C1748" s="43" t="s">
        <v>48</v>
      </c>
      <c r="D1748" s="38">
        <f>[1]Actuals!D1761</f>
        <v>20000</v>
      </c>
      <c r="E1748" s="38">
        <f>[1]Actuals!G1761</f>
        <v>0</v>
      </c>
      <c r="F1748" s="61">
        <f>[1]Actuals!J1761</f>
        <v>20000</v>
      </c>
      <c r="G1748" s="47"/>
      <c r="H1748" s="47"/>
      <c r="I1748" s="48"/>
      <c r="J1748" s="42"/>
    </row>
    <row r="1749" spans="2:12" ht="15.75" thickBot="1" x14ac:dyDescent="0.3">
      <c r="B1749" s="35">
        <v>7</v>
      </c>
      <c r="C1749" s="53" t="s">
        <v>49</v>
      </c>
      <c r="D1749" s="74">
        <f>[1]Actuals!D1762</f>
        <v>0</v>
      </c>
      <c r="E1749" s="74">
        <f>[1]Actuals!G1762</f>
        <v>0</v>
      </c>
      <c r="F1749" s="75">
        <f>[1]Actuals!J1762</f>
        <v>0</v>
      </c>
      <c r="G1749" s="119"/>
      <c r="H1749" s="120"/>
      <c r="I1749" s="50"/>
      <c r="J1749" s="84"/>
      <c r="L1749" s="8"/>
    </row>
    <row r="1750" spans="2:12" ht="15.75" thickBot="1" x14ac:dyDescent="0.3">
      <c r="B1750" s="35"/>
      <c r="C1750" s="44" t="s">
        <v>16</v>
      </c>
      <c r="D1750" s="45">
        <f>SUM(D1743:D1749)</f>
        <v>45000</v>
      </c>
      <c r="E1750" s="45">
        <f>SUM(E1743:E1749)</f>
        <v>0</v>
      </c>
      <c r="F1750" s="46">
        <f>SUM(F1743:F1749)</f>
        <v>45000</v>
      </c>
      <c r="G1750" s="47"/>
      <c r="H1750" s="47"/>
      <c r="I1750" s="48"/>
      <c r="J1750" s="42"/>
    </row>
    <row r="1751" spans="2:12" x14ac:dyDescent="0.25">
      <c r="B1751" s="31" t="s">
        <v>50</v>
      </c>
      <c r="C1751" s="77" t="s">
        <v>51</v>
      </c>
      <c r="D1751" s="69"/>
      <c r="E1751" s="69"/>
      <c r="F1751" s="70"/>
    </row>
    <row r="1752" spans="2:12" x14ac:dyDescent="0.25">
      <c r="B1752" s="31" t="s">
        <v>8</v>
      </c>
      <c r="C1752" s="78" t="s">
        <v>114</v>
      </c>
      <c r="D1752" s="79"/>
      <c r="E1752" s="79"/>
      <c r="F1752" s="80"/>
    </row>
    <row r="1753" spans="2:12" x14ac:dyDescent="0.25">
      <c r="B1753" s="122">
        <v>1</v>
      </c>
      <c r="C1753" s="36" t="s">
        <v>115</v>
      </c>
      <c r="D1753" s="111">
        <f>[1]Actuals!D1766</f>
        <v>5000</v>
      </c>
      <c r="E1753" s="38">
        <f>[1]Actuals!G1766</f>
        <v>0</v>
      </c>
      <c r="F1753" s="112">
        <f>[1]Actuals!J1766</f>
        <v>5000</v>
      </c>
    </row>
    <row r="1754" spans="2:12" x14ac:dyDescent="0.25">
      <c r="B1754" s="122">
        <v>2</v>
      </c>
      <c r="C1754" s="36" t="s">
        <v>116</v>
      </c>
      <c r="D1754" s="111">
        <f>[1]Actuals!D1767</f>
        <v>5000</v>
      </c>
      <c r="E1754" s="38">
        <f>[1]Actuals!G1767</f>
        <v>0</v>
      </c>
      <c r="F1754" s="112">
        <f>[1]Actuals!J1767</f>
        <v>5000</v>
      </c>
    </row>
    <row r="1755" spans="2:12" x14ac:dyDescent="0.25">
      <c r="B1755" s="122">
        <v>3</v>
      </c>
      <c r="C1755" s="36" t="s">
        <v>117</v>
      </c>
      <c r="D1755" s="111">
        <f>[1]Actuals!D1768</f>
        <v>5000</v>
      </c>
      <c r="E1755" s="38">
        <f>[1]Actuals!G1768</f>
        <v>0</v>
      </c>
      <c r="F1755" s="112">
        <f>[1]Actuals!J1768</f>
        <v>5000</v>
      </c>
    </row>
    <row r="1756" spans="2:12" x14ac:dyDescent="0.25">
      <c r="B1756" s="122">
        <v>4</v>
      </c>
      <c r="C1756" s="36" t="s">
        <v>118</v>
      </c>
      <c r="D1756" s="111">
        <f>[1]Actuals!D1769</f>
        <v>1000</v>
      </c>
      <c r="E1756" s="38">
        <f>[1]Actuals!G1769</f>
        <v>0</v>
      </c>
      <c r="F1756" s="112">
        <f>[1]Actuals!J1769</f>
        <v>1000</v>
      </c>
    </row>
    <row r="1757" spans="2:12" x14ac:dyDescent="0.25">
      <c r="B1757" s="122">
        <v>5</v>
      </c>
      <c r="C1757" s="36" t="s">
        <v>160</v>
      </c>
      <c r="D1757" s="111">
        <f>[1]Actuals!D1770</f>
        <v>0</v>
      </c>
      <c r="E1757" s="38">
        <f>[1]Actuals!G1770</f>
        <v>0</v>
      </c>
      <c r="F1757" s="112">
        <f>[1]Actuals!J1770</f>
        <v>0</v>
      </c>
    </row>
    <row r="1758" spans="2:12" x14ac:dyDescent="0.25">
      <c r="B1758" s="122">
        <v>6</v>
      </c>
      <c r="C1758" s="36" t="s">
        <v>120</v>
      </c>
      <c r="D1758" s="111">
        <f>[1]Actuals!D1771</f>
        <v>0</v>
      </c>
      <c r="E1758" s="38">
        <f>[1]Actuals!G1771</f>
        <v>0</v>
      </c>
      <c r="F1758" s="112">
        <f>[1]Actuals!J1771</f>
        <v>0</v>
      </c>
    </row>
    <row r="1759" spans="2:12" x14ac:dyDescent="0.25">
      <c r="B1759" s="122">
        <v>7</v>
      </c>
      <c r="C1759" s="36" t="s">
        <v>121</v>
      </c>
      <c r="D1759" s="111">
        <f>[1]Actuals!D1772</f>
        <v>1000</v>
      </c>
      <c r="E1759" s="38">
        <f>[1]Actuals!G1772</f>
        <v>0</v>
      </c>
      <c r="F1759" s="112">
        <f>[1]Actuals!J1772</f>
        <v>1000</v>
      </c>
    </row>
    <row r="1760" spans="2:12" x14ac:dyDescent="0.25">
      <c r="B1760" s="122">
        <v>8</v>
      </c>
      <c r="C1760" s="36" t="s">
        <v>123</v>
      </c>
      <c r="D1760" s="111">
        <f>[1]Actuals!D1773</f>
        <v>5000</v>
      </c>
      <c r="E1760" s="38">
        <f>[1]Actuals!G1773</f>
        <v>0</v>
      </c>
      <c r="F1760" s="112">
        <f>[1]Actuals!J1773</f>
        <v>5000</v>
      </c>
    </row>
    <row r="1761" spans="2:10" x14ac:dyDescent="0.25">
      <c r="B1761" s="122">
        <v>9</v>
      </c>
      <c r="C1761" s="36" t="s">
        <v>124</v>
      </c>
      <c r="D1761" s="111">
        <f>[1]Actuals!D1774</f>
        <v>2000</v>
      </c>
      <c r="E1761" s="38">
        <f>[1]Actuals!G1774</f>
        <v>0</v>
      </c>
      <c r="F1761" s="112">
        <f>[1]Actuals!J1774</f>
        <v>2000</v>
      </c>
    </row>
    <row r="1762" spans="2:10" x14ac:dyDescent="0.25">
      <c r="B1762" s="122">
        <v>10</v>
      </c>
      <c r="C1762" s="36" t="s">
        <v>125</v>
      </c>
      <c r="D1762" s="111">
        <f>[1]Actuals!D1775</f>
        <v>5000</v>
      </c>
      <c r="E1762" s="38">
        <f>[1]Actuals!G1775</f>
        <v>0</v>
      </c>
      <c r="F1762" s="112">
        <f>[1]Actuals!J1775</f>
        <v>5000</v>
      </c>
    </row>
    <row r="1763" spans="2:10" x14ac:dyDescent="0.25">
      <c r="B1763" s="122">
        <v>11</v>
      </c>
      <c r="C1763" s="43" t="s">
        <v>126</v>
      </c>
      <c r="D1763" s="111">
        <f>[1]Actuals!D1776</f>
        <v>0</v>
      </c>
      <c r="E1763" s="38">
        <f>[1]Actuals!G1776</f>
        <v>0</v>
      </c>
      <c r="F1763" s="112">
        <f>[1]Actuals!J1776</f>
        <v>0</v>
      </c>
    </row>
    <row r="1764" spans="2:10" x14ac:dyDescent="0.25">
      <c r="B1764" s="122">
        <v>12</v>
      </c>
      <c r="C1764" s="43" t="s">
        <v>127</v>
      </c>
      <c r="D1764" s="111">
        <f>[1]Actuals!D1777</f>
        <v>5000</v>
      </c>
      <c r="E1764" s="38">
        <f>[1]Actuals!G1777</f>
        <v>0</v>
      </c>
      <c r="F1764" s="112">
        <f>[1]Actuals!J1777</f>
        <v>5000</v>
      </c>
    </row>
    <row r="1765" spans="2:10" ht="15.75" thickBot="1" x14ac:dyDescent="0.3">
      <c r="B1765" s="35">
        <v>13</v>
      </c>
      <c r="C1765" s="53" t="s">
        <v>122</v>
      </c>
      <c r="D1765" s="111">
        <f>[1]Actuals!D1778</f>
        <v>5000</v>
      </c>
      <c r="E1765" s="38">
        <f>[1]Actuals!G1778</f>
        <v>0</v>
      </c>
      <c r="F1765" s="112">
        <f>[1]Actuals!J1778</f>
        <v>5000</v>
      </c>
    </row>
    <row r="1766" spans="2:10" ht="15.75" thickBot="1" x14ac:dyDescent="0.3">
      <c r="B1766" s="85"/>
      <c r="C1766" s="44" t="s">
        <v>16</v>
      </c>
      <c r="D1766" s="45">
        <f>SUM(D1753:D1765)</f>
        <v>39000</v>
      </c>
      <c r="E1766" s="45">
        <f>SUM(E1753:E1765)</f>
        <v>0</v>
      </c>
      <c r="F1766" s="46">
        <f>SUM(F1753:F1765)</f>
        <v>39000</v>
      </c>
    </row>
    <row r="1767" spans="2:10" x14ac:dyDescent="0.25">
      <c r="B1767" s="86"/>
      <c r="C1767" s="87"/>
      <c r="D1767" s="88"/>
      <c r="E1767" s="88"/>
      <c r="F1767" s="88"/>
    </row>
    <row r="1768" spans="2:10" ht="15.75" thickBot="1" x14ac:dyDescent="0.3">
      <c r="B1768" s="86"/>
      <c r="C1768" s="87"/>
      <c r="D1768" s="88"/>
      <c r="E1768" s="88"/>
      <c r="F1768" s="88"/>
    </row>
    <row r="1769" spans="2:10" ht="14.25" customHeight="1" x14ac:dyDescent="0.2">
      <c r="B1769" s="9" t="s">
        <v>0</v>
      </c>
      <c r="C1769" s="10" t="s">
        <v>162</v>
      </c>
      <c r="D1769" s="11">
        <v>40</v>
      </c>
      <c r="E1769" s="12" t="str">
        <f>$E$2</f>
        <v>PAKISTAN TOBACCO BOARD                                          BUDGET ESTIMATES,  2024-25</v>
      </c>
      <c r="F1769" s="13"/>
    </row>
    <row r="1770" spans="2:10" ht="12.75" customHeight="1" x14ac:dyDescent="0.2">
      <c r="B1770" s="136"/>
      <c r="C1770" s="143"/>
      <c r="D1770" s="17"/>
      <c r="E1770" s="18"/>
      <c r="F1770" s="19"/>
    </row>
    <row r="1771" spans="2:10" ht="30.75" thickBot="1" x14ac:dyDescent="0.25">
      <c r="B1771" s="137"/>
      <c r="C1771" s="144"/>
      <c r="D1771" s="22" t="str">
        <f>$D$4</f>
        <v>Budget Estimates                                             2023-24</v>
      </c>
      <c r="E1771" s="23" t="str">
        <f>$E$4</f>
        <v>Revised Estimates
 2023-24</v>
      </c>
      <c r="F1771" s="24" t="str">
        <f>$F$4</f>
        <v>Proposed Budget 
2024-2025</v>
      </c>
    </row>
    <row r="1772" spans="2:10" x14ac:dyDescent="0.25">
      <c r="B1772" s="121" t="s">
        <v>155</v>
      </c>
      <c r="C1772" s="32" t="s">
        <v>52</v>
      </c>
      <c r="D1772" s="33"/>
      <c r="E1772" s="33"/>
      <c r="F1772" s="34"/>
    </row>
    <row r="1773" spans="2:10" ht="15.75" thickBot="1" x14ac:dyDescent="0.3">
      <c r="B1773" s="122">
        <v>1</v>
      </c>
      <c r="C1773" s="36" t="s">
        <v>53</v>
      </c>
      <c r="D1773" s="38">
        <f>[1]Actuals!D1786</f>
        <v>0</v>
      </c>
      <c r="E1773" s="38">
        <f>[1]Actuals!G1786</f>
        <v>0</v>
      </c>
      <c r="F1773" s="61">
        <f>[1]Actuals!J1786</f>
        <v>0</v>
      </c>
    </row>
    <row r="1774" spans="2:10" ht="15.75" thickBot="1" x14ac:dyDescent="0.3">
      <c r="B1774" s="131"/>
      <c r="C1774" s="44" t="s">
        <v>13</v>
      </c>
      <c r="D1774" s="45">
        <f>SUM(D1773:D1773)</f>
        <v>0</v>
      </c>
      <c r="E1774" s="45">
        <f>SUM(E1773:E1773)</f>
        <v>0</v>
      </c>
      <c r="F1774" s="46">
        <f>SUM(F1773:F1773)</f>
        <v>0</v>
      </c>
    </row>
    <row r="1775" spans="2:10" ht="15.75" thickBot="1" x14ac:dyDescent="0.3">
      <c r="B1775" s="131"/>
      <c r="C1775" s="44" t="s">
        <v>111</v>
      </c>
      <c r="D1775" s="45">
        <f>D1766+D1774</f>
        <v>39000</v>
      </c>
      <c r="E1775" s="45">
        <f>E1766+E1774</f>
        <v>0</v>
      </c>
      <c r="F1775" s="46">
        <f>F1766+F1774</f>
        <v>39000</v>
      </c>
      <c r="I1775" s="48"/>
      <c r="J1775" s="42"/>
    </row>
    <row r="1776" spans="2:10" x14ac:dyDescent="0.25">
      <c r="B1776" s="31" t="s">
        <v>54</v>
      </c>
      <c r="C1776" s="77" t="s">
        <v>55</v>
      </c>
      <c r="D1776" s="69"/>
      <c r="E1776" s="69"/>
      <c r="F1776" s="70"/>
    </row>
    <row r="1777" spans="2:6" x14ac:dyDescent="0.25">
      <c r="B1777" s="31" t="s">
        <v>8</v>
      </c>
      <c r="C1777" s="78" t="s">
        <v>56</v>
      </c>
      <c r="D1777" s="79"/>
      <c r="E1777" s="79"/>
      <c r="F1777" s="80"/>
    </row>
    <row r="1778" spans="2:6" x14ac:dyDescent="0.25">
      <c r="B1778" s="35">
        <v>1</v>
      </c>
      <c r="C1778" s="36" t="s">
        <v>57</v>
      </c>
      <c r="D1778" s="111">
        <f>[1]Actuals!D1791</f>
        <v>2500</v>
      </c>
      <c r="E1778" s="38">
        <f>[1]Actuals!G1791</f>
        <v>0</v>
      </c>
      <c r="F1778" s="112">
        <f>[1]Actuals!J1791</f>
        <v>2500</v>
      </c>
    </row>
    <row r="1779" spans="2:6" x14ac:dyDescent="0.25">
      <c r="B1779" s="35">
        <v>2</v>
      </c>
      <c r="C1779" s="36" t="s">
        <v>58</v>
      </c>
      <c r="D1779" s="111">
        <f>[1]Actuals!D1792</f>
        <v>2500</v>
      </c>
      <c r="E1779" s="38">
        <f>[1]Actuals!G1792</f>
        <v>0</v>
      </c>
      <c r="F1779" s="112">
        <f>[1]Actuals!J1792</f>
        <v>2500</v>
      </c>
    </row>
    <row r="1780" spans="2:6" x14ac:dyDescent="0.25">
      <c r="B1780" s="35">
        <v>3</v>
      </c>
      <c r="C1780" s="36" t="s">
        <v>90</v>
      </c>
      <c r="D1780" s="111">
        <f>[1]Actuals!D1793</f>
        <v>0</v>
      </c>
      <c r="E1780" s="38">
        <f>[1]Actuals!G1793</f>
        <v>0</v>
      </c>
      <c r="F1780" s="112">
        <f>[1]Actuals!J1793</f>
        <v>0</v>
      </c>
    </row>
    <row r="1781" spans="2:6" x14ac:dyDescent="0.25">
      <c r="B1781" s="35">
        <v>4</v>
      </c>
      <c r="C1781" s="36" t="s">
        <v>60</v>
      </c>
      <c r="D1781" s="111">
        <f>[1]Actuals!D1794</f>
        <v>2500</v>
      </c>
      <c r="E1781" s="38">
        <f>[1]Actuals!G1794</f>
        <v>0</v>
      </c>
      <c r="F1781" s="112">
        <f>[1]Actuals!J1794</f>
        <v>2500</v>
      </c>
    </row>
    <row r="1782" spans="2:6" ht="15.75" thickBot="1" x14ac:dyDescent="0.3">
      <c r="B1782" s="35">
        <v>5</v>
      </c>
      <c r="C1782" s="43" t="s">
        <v>61</v>
      </c>
      <c r="D1782" s="111">
        <f>[1]Actuals!D1795</f>
        <v>0</v>
      </c>
      <c r="E1782" s="38">
        <f>[1]Actuals!G1795</f>
        <v>0</v>
      </c>
      <c r="F1782" s="112">
        <f>[1]Actuals!J1795</f>
        <v>0</v>
      </c>
    </row>
    <row r="1783" spans="2:6" ht="15.75" thickBot="1" x14ac:dyDescent="0.3">
      <c r="B1783" s="35"/>
      <c r="C1783" s="44" t="s">
        <v>16</v>
      </c>
      <c r="D1783" s="45">
        <f>SUM(D1778:D1782)</f>
        <v>7500</v>
      </c>
      <c r="E1783" s="45">
        <f>SUM(E1778:E1782)</f>
        <v>0</v>
      </c>
      <c r="F1783" s="46">
        <f>SUM(F1778:F1782)</f>
        <v>7500</v>
      </c>
    </row>
    <row r="1784" spans="2:6" x14ac:dyDescent="0.25">
      <c r="B1784" s="31" t="s">
        <v>14</v>
      </c>
      <c r="C1784" s="77" t="s">
        <v>64</v>
      </c>
      <c r="D1784" s="69"/>
      <c r="E1784" s="69"/>
      <c r="F1784" s="70"/>
    </row>
    <row r="1785" spans="2:6" x14ac:dyDescent="0.25">
      <c r="B1785" s="35">
        <v>1</v>
      </c>
      <c r="C1785" s="36" t="s">
        <v>65</v>
      </c>
      <c r="D1785" s="111">
        <f>[1]Actuals!D1798</f>
        <v>5000</v>
      </c>
      <c r="E1785" s="38">
        <f>[1]Actuals!G1798</f>
        <v>0</v>
      </c>
      <c r="F1785" s="112">
        <f>[1]Actuals!J1798</f>
        <v>5000</v>
      </c>
    </row>
    <row r="1786" spans="2:6" ht="15.75" thickBot="1" x14ac:dyDescent="0.3">
      <c r="B1786" s="35">
        <v>2</v>
      </c>
      <c r="C1786" s="43" t="s">
        <v>66</v>
      </c>
      <c r="D1786" s="111">
        <f>[1]Actuals!D1799</f>
        <v>5000</v>
      </c>
      <c r="E1786" s="38">
        <f>[1]Actuals!G1799</f>
        <v>0</v>
      </c>
      <c r="F1786" s="112">
        <f>[1]Actuals!J1799</f>
        <v>5000</v>
      </c>
    </row>
    <row r="1787" spans="2:6" ht="15.75" thickBot="1" x14ac:dyDescent="0.3">
      <c r="B1787" s="35"/>
      <c r="C1787" s="44" t="s">
        <v>62</v>
      </c>
      <c r="D1787" s="45">
        <f>SUM(D1785:D1786)</f>
        <v>10000</v>
      </c>
      <c r="E1787" s="45">
        <f>SUM(E1785:E1786)</f>
        <v>0</v>
      </c>
      <c r="F1787" s="46">
        <f>SUM(F1785:F1786)</f>
        <v>10000</v>
      </c>
    </row>
    <row r="1788" spans="2:6" x14ac:dyDescent="0.25">
      <c r="B1788" s="31" t="s">
        <v>17</v>
      </c>
      <c r="C1788" s="77" t="s">
        <v>67</v>
      </c>
      <c r="D1788" s="69"/>
      <c r="E1788" s="69"/>
      <c r="F1788" s="70"/>
    </row>
    <row r="1789" spans="2:6" x14ac:dyDescent="0.25">
      <c r="B1789" s="35">
        <v>1</v>
      </c>
      <c r="C1789" s="36" t="s">
        <v>68</v>
      </c>
      <c r="D1789" s="111">
        <f>[1]Actuals!D1802</f>
        <v>5000</v>
      </c>
      <c r="E1789" s="38">
        <f>[1]Actuals!G1802</f>
        <v>0</v>
      </c>
      <c r="F1789" s="112">
        <f>[1]Actuals!J1802</f>
        <v>5000</v>
      </c>
    </row>
    <row r="1790" spans="2:6" ht="15.75" thickBot="1" x14ac:dyDescent="0.3">
      <c r="B1790" s="35">
        <v>2</v>
      </c>
      <c r="C1790" s="43" t="s">
        <v>69</v>
      </c>
      <c r="D1790" s="111">
        <f>[1]Actuals!D1803</f>
        <v>5000</v>
      </c>
      <c r="E1790" s="38">
        <f>[1]Actuals!G1803</f>
        <v>0</v>
      </c>
      <c r="F1790" s="112">
        <f>[1]Actuals!J1803</f>
        <v>5000</v>
      </c>
    </row>
    <row r="1791" spans="2:6" ht="15.75" thickBot="1" x14ac:dyDescent="0.3">
      <c r="B1791" s="31"/>
      <c r="C1791" s="44" t="s">
        <v>70</v>
      </c>
      <c r="D1791" s="45">
        <f>SUM(D1789:D1790)</f>
        <v>10000</v>
      </c>
      <c r="E1791" s="45">
        <v>0</v>
      </c>
      <c r="F1791" s="46">
        <f>SUM(F1789:F1790)</f>
        <v>10000</v>
      </c>
    </row>
    <row r="1792" spans="2:6" x14ac:dyDescent="0.25">
      <c r="B1792" s="31" t="s">
        <v>71</v>
      </c>
      <c r="C1792" s="105" t="s">
        <v>72</v>
      </c>
      <c r="D1792" s="106"/>
      <c r="E1792" s="106"/>
      <c r="F1792" s="107"/>
    </row>
    <row r="1793" spans="2:10" x14ac:dyDescent="0.25">
      <c r="B1793" s="35">
        <v>1</v>
      </c>
      <c r="C1793" s="36" t="s">
        <v>73</v>
      </c>
      <c r="D1793" s="111">
        <f>[1]Actuals!D1806</f>
        <v>5000</v>
      </c>
      <c r="E1793" s="38">
        <f>[1]Actuals!G1806</f>
        <v>0</v>
      </c>
      <c r="F1793" s="112">
        <f>[1]Actuals!J1806</f>
        <v>5000</v>
      </c>
    </row>
    <row r="1794" spans="2:10" x14ac:dyDescent="0.25">
      <c r="B1794" s="35">
        <f>B1793+1</f>
        <v>2</v>
      </c>
      <c r="C1794" s="36" t="s">
        <v>74</v>
      </c>
      <c r="D1794" s="111">
        <f>[1]Actuals!D1807</f>
        <v>5000</v>
      </c>
      <c r="E1794" s="38">
        <f>[1]Actuals!G1807</f>
        <v>0</v>
      </c>
      <c r="F1794" s="112">
        <f>[1]Actuals!J1807</f>
        <v>5000</v>
      </c>
    </row>
    <row r="1795" spans="2:10" x14ac:dyDescent="0.25">
      <c r="B1795" s="35">
        <f t="shared" ref="B1795:B1805" si="23">B1794+1</f>
        <v>3</v>
      </c>
      <c r="C1795" s="36" t="s">
        <v>75</v>
      </c>
      <c r="D1795" s="111">
        <f>[1]Actuals!D1808</f>
        <v>2000</v>
      </c>
      <c r="E1795" s="38">
        <f>[1]Actuals!G1808</f>
        <v>0</v>
      </c>
      <c r="F1795" s="112">
        <f>[1]Actuals!J1808</f>
        <v>2000</v>
      </c>
    </row>
    <row r="1796" spans="2:10" x14ac:dyDescent="0.25">
      <c r="B1796" s="35">
        <f t="shared" si="23"/>
        <v>4</v>
      </c>
      <c r="C1796" s="36" t="s">
        <v>76</v>
      </c>
      <c r="D1796" s="111">
        <f>[1]Actuals!D1809</f>
        <v>5000</v>
      </c>
      <c r="E1796" s="38">
        <f>[1]Actuals!G1809</f>
        <v>0</v>
      </c>
      <c r="F1796" s="112">
        <f>[1]Actuals!J1809</f>
        <v>5000</v>
      </c>
    </row>
    <row r="1797" spans="2:10" x14ac:dyDescent="0.25">
      <c r="B1797" s="35">
        <f t="shared" si="23"/>
        <v>5</v>
      </c>
      <c r="C1797" s="36" t="s">
        <v>77</v>
      </c>
      <c r="D1797" s="111">
        <f>[1]Actuals!D1810</f>
        <v>5000</v>
      </c>
      <c r="E1797" s="38">
        <f>[1]Actuals!G1810</f>
        <v>0</v>
      </c>
      <c r="F1797" s="112">
        <f>[1]Actuals!J1810</f>
        <v>5000</v>
      </c>
    </row>
    <row r="1798" spans="2:10" x14ac:dyDescent="0.25">
      <c r="B1798" s="35">
        <f t="shared" si="23"/>
        <v>6</v>
      </c>
      <c r="C1798" s="36" t="s">
        <v>78</v>
      </c>
      <c r="D1798" s="111">
        <f>[1]Actuals!D1811</f>
        <v>0</v>
      </c>
      <c r="E1798" s="38">
        <f>[1]Actuals!G1811</f>
        <v>0</v>
      </c>
      <c r="F1798" s="112">
        <f>[1]Actuals!J1811</f>
        <v>0</v>
      </c>
    </row>
    <row r="1799" spans="2:10" x14ac:dyDescent="0.25">
      <c r="B1799" s="35">
        <v>7</v>
      </c>
      <c r="C1799" s="95" t="s">
        <v>79</v>
      </c>
      <c r="D1799" s="111">
        <f>[1]Actuals!D1812</f>
        <v>0</v>
      </c>
      <c r="E1799" s="38">
        <f>[1]Actuals!G1812</f>
        <v>0</v>
      </c>
      <c r="F1799" s="112">
        <f>[1]Actuals!J1812</f>
        <v>0</v>
      </c>
    </row>
    <row r="1800" spans="2:10" x14ac:dyDescent="0.25">
      <c r="B1800" s="35">
        <v>8</v>
      </c>
      <c r="C1800" s="36" t="s">
        <v>80</v>
      </c>
      <c r="D1800" s="111">
        <f>[1]Actuals!D1813</f>
        <v>5000</v>
      </c>
      <c r="E1800" s="38">
        <f>[1]Actuals!G1813</f>
        <v>0</v>
      </c>
      <c r="F1800" s="112">
        <f>[1]Actuals!J1813</f>
        <v>5000</v>
      </c>
    </row>
    <row r="1801" spans="2:10" x14ac:dyDescent="0.25">
      <c r="B1801" s="35">
        <f>B1800+1</f>
        <v>9</v>
      </c>
      <c r="C1801" s="36" t="s">
        <v>81</v>
      </c>
      <c r="D1801" s="111">
        <f>[1]Actuals!D1814</f>
        <v>50000</v>
      </c>
      <c r="E1801" s="38">
        <f>[1]Actuals!G1814</f>
        <v>0</v>
      </c>
      <c r="F1801" s="112">
        <f>[1]Actuals!J1814</f>
        <v>50000</v>
      </c>
    </row>
    <row r="1802" spans="2:10" s="8" customFormat="1" x14ac:dyDescent="0.25">
      <c r="B1802" s="35">
        <f t="shared" si="23"/>
        <v>10</v>
      </c>
      <c r="C1802" s="36" t="s">
        <v>82</v>
      </c>
      <c r="D1802" s="111">
        <f>[1]Actuals!D1815</f>
        <v>0</v>
      </c>
      <c r="E1802" s="38">
        <f>[1]Actuals!G1815</f>
        <v>0</v>
      </c>
      <c r="F1802" s="112">
        <f>[1]Actuals!J1815</f>
        <v>0</v>
      </c>
      <c r="G1802" s="142"/>
      <c r="H1802" s="142"/>
      <c r="I1802" s="30"/>
      <c r="J1802" s="1"/>
    </row>
    <row r="1803" spans="2:10" x14ac:dyDescent="0.25">
      <c r="B1803" s="35">
        <f t="shared" si="23"/>
        <v>11</v>
      </c>
      <c r="C1803" s="36" t="s">
        <v>83</v>
      </c>
      <c r="D1803" s="111">
        <f>[1]Actuals!D1816</f>
        <v>0</v>
      </c>
      <c r="E1803" s="38">
        <f>[1]Actuals!G1816</f>
        <v>0</v>
      </c>
      <c r="F1803" s="112">
        <f>[1]Actuals!J1816</f>
        <v>0</v>
      </c>
    </row>
    <row r="1804" spans="2:10" x14ac:dyDescent="0.25">
      <c r="B1804" s="35">
        <f t="shared" si="23"/>
        <v>12</v>
      </c>
      <c r="C1804" s="36" t="s">
        <v>84</v>
      </c>
      <c r="D1804" s="111">
        <f>[1]Actuals!D1817</f>
        <v>0</v>
      </c>
      <c r="E1804" s="38">
        <f>[1]Actuals!G1817</f>
        <v>0</v>
      </c>
      <c r="F1804" s="112">
        <f>[1]Actuals!J1817</f>
        <v>0</v>
      </c>
    </row>
    <row r="1805" spans="2:10" x14ac:dyDescent="0.25">
      <c r="B1805" s="35">
        <f t="shared" si="23"/>
        <v>13</v>
      </c>
      <c r="C1805" s="36" t="s">
        <v>85</v>
      </c>
      <c r="D1805" s="111">
        <f>[1]Actuals!D1818</f>
        <v>0</v>
      </c>
      <c r="E1805" s="38">
        <f>[1]Actuals!G1818</f>
        <v>0</v>
      </c>
      <c r="F1805" s="112">
        <f>[1]Actuals!J1818</f>
        <v>0</v>
      </c>
    </row>
    <row r="1806" spans="2:10" ht="15.75" thickBot="1" x14ac:dyDescent="0.3">
      <c r="B1806" s="35">
        <v>14</v>
      </c>
      <c r="C1806" s="53" t="s">
        <v>86</v>
      </c>
      <c r="D1806" s="116">
        <f>[1]Actuals!D1820</f>
        <v>5000</v>
      </c>
      <c r="E1806" s="97">
        <f>[1]Actuals!G1820</f>
        <v>0</v>
      </c>
      <c r="F1806" s="117">
        <f>[1]Actuals!J1820</f>
        <v>5000</v>
      </c>
    </row>
    <row r="1807" spans="2:10" ht="15.75" thickBot="1" x14ac:dyDescent="0.3">
      <c r="B1807" s="31"/>
      <c r="C1807" s="44" t="s">
        <v>70</v>
      </c>
      <c r="D1807" s="45">
        <f>SUM(D1793:D1806)</f>
        <v>82000</v>
      </c>
      <c r="E1807" s="45">
        <f>SUM(E1793:E1806)</f>
        <v>0</v>
      </c>
      <c r="F1807" s="46">
        <f>SUM(F1793:F1806)</f>
        <v>82000</v>
      </c>
    </row>
    <row r="1808" spans="2:10" ht="15.75" thickBot="1" x14ac:dyDescent="0.3">
      <c r="B1808" s="35"/>
      <c r="C1808" s="44" t="s">
        <v>87</v>
      </c>
      <c r="D1808" s="45">
        <f>D1807+D1791+D1787+D1783</f>
        <v>109500</v>
      </c>
      <c r="E1808" s="45">
        <f>E1807+E1791+E1787+E1783</f>
        <v>0</v>
      </c>
      <c r="F1808" s="46">
        <f>F1807+F1791+F1787+F1783</f>
        <v>109500</v>
      </c>
      <c r="I1808" s="48"/>
      <c r="J1808" s="42"/>
    </row>
    <row r="1809" spans="2:14" x14ac:dyDescent="0.25">
      <c r="B1809" s="31" t="s">
        <v>88</v>
      </c>
      <c r="C1809" s="77" t="s">
        <v>89</v>
      </c>
      <c r="D1809" s="69"/>
      <c r="E1809" s="69"/>
      <c r="F1809" s="70"/>
    </row>
    <row r="1810" spans="2:14" x14ac:dyDescent="0.25">
      <c r="B1810" s="35">
        <v>1</v>
      </c>
      <c r="C1810" s="36" t="s">
        <v>57</v>
      </c>
      <c r="D1810" s="111">
        <f>[1]Actuals!D1824</f>
        <v>0</v>
      </c>
      <c r="E1810" s="38">
        <f>[1]Actuals!G1824</f>
        <v>0</v>
      </c>
      <c r="F1810" s="112">
        <f>[1]Actuals!J1824</f>
        <v>0</v>
      </c>
      <c r="L1810" s="155"/>
      <c r="M1810" s="155"/>
      <c r="N1810" s="155"/>
    </row>
    <row r="1811" spans="2:14" x14ac:dyDescent="0.25">
      <c r="B1811" s="35">
        <v>2</v>
      </c>
      <c r="C1811" s="36" t="s">
        <v>58</v>
      </c>
      <c r="D1811" s="111">
        <f>[1]Actuals!D1825</f>
        <v>5000</v>
      </c>
      <c r="E1811" s="38">
        <f>[1]Actuals!G1825</f>
        <v>0</v>
      </c>
      <c r="F1811" s="112">
        <f>[1]Actuals!J1825</f>
        <v>5000</v>
      </c>
    </row>
    <row r="1812" spans="2:14" x14ac:dyDescent="0.25">
      <c r="B1812" s="35">
        <v>3</v>
      </c>
      <c r="C1812" s="36" t="s">
        <v>90</v>
      </c>
      <c r="D1812" s="111">
        <f>[1]Actuals!D1826</f>
        <v>0</v>
      </c>
      <c r="E1812" s="38">
        <f>[1]Actuals!G1826</f>
        <v>0</v>
      </c>
      <c r="F1812" s="112">
        <f>[1]Actuals!J1826</f>
        <v>0</v>
      </c>
      <c r="L1812" s="30"/>
      <c r="N1812" s="8"/>
    </row>
    <row r="1813" spans="2:14" x14ac:dyDescent="0.25">
      <c r="B1813" s="35">
        <v>4</v>
      </c>
      <c r="C1813" s="36" t="s">
        <v>60</v>
      </c>
      <c r="D1813" s="111">
        <f>[1]Actuals!D1827</f>
        <v>10000</v>
      </c>
      <c r="E1813" s="38">
        <f>[1]Actuals!G1827</f>
        <v>0</v>
      </c>
      <c r="F1813" s="112">
        <f>[1]Actuals!J1827</f>
        <v>10000</v>
      </c>
      <c r="L1813" s="30"/>
      <c r="N1813" s="8"/>
    </row>
    <row r="1814" spans="2:14" ht="15.75" thickBot="1" x14ac:dyDescent="0.3">
      <c r="B1814" s="35">
        <v>5</v>
      </c>
      <c r="C1814" s="43" t="s">
        <v>61</v>
      </c>
      <c r="D1814" s="111">
        <f>[1]Actuals!D1828</f>
        <v>0</v>
      </c>
      <c r="E1814" s="38">
        <f>[1]Actuals!G1828</f>
        <v>0</v>
      </c>
      <c r="F1814" s="112">
        <f>[1]Actuals!J1828</f>
        <v>0</v>
      </c>
      <c r="L1814" s="30"/>
      <c r="N1814" s="8"/>
    </row>
    <row r="1815" spans="2:14" ht="15.75" thickBot="1" x14ac:dyDescent="0.3">
      <c r="B1815" s="31"/>
      <c r="C1815" s="44" t="s">
        <v>70</v>
      </c>
      <c r="D1815" s="45">
        <f>SUM(D1810:D1814)</f>
        <v>15000</v>
      </c>
      <c r="E1815" s="45">
        <f>SUM(E1810:E1814)</f>
        <v>0</v>
      </c>
      <c r="F1815" s="46">
        <f>SUM(F1810:F1814)</f>
        <v>15000</v>
      </c>
      <c r="L1815" s="30"/>
      <c r="N1815" s="8"/>
    </row>
    <row r="1816" spans="2:14" ht="15.75" thickBot="1" x14ac:dyDescent="0.3">
      <c r="B1816" s="85"/>
      <c r="C1816" s="44" t="s">
        <v>106</v>
      </c>
      <c r="D1816" s="45">
        <f>D1815+D1808+D1775+D1741+D1750</f>
        <v>208500</v>
      </c>
      <c r="E1816" s="45">
        <f>E1815+E1808+E1775+E1741+E1750</f>
        <v>0</v>
      </c>
      <c r="F1816" s="46">
        <f>F1815+F1808+F1775+F1741+F1750</f>
        <v>208500</v>
      </c>
      <c r="I1816" s="48"/>
      <c r="J1816" s="42"/>
      <c r="L1816" s="30"/>
      <c r="N1816" s="8"/>
    </row>
    <row r="1817" spans="2:14" x14ac:dyDescent="0.25">
      <c r="B1817" s="2"/>
      <c r="C1817" s="3" t="s">
        <v>12</v>
      </c>
      <c r="D1817" s="100"/>
      <c r="E1817" s="100"/>
      <c r="F1817" s="101"/>
      <c r="L1817" s="30"/>
      <c r="N1817" s="8"/>
    </row>
    <row r="1818" spans="2:14" x14ac:dyDescent="0.25">
      <c r="B1818" s="2"/>
      <c r="C1818" s="3"/>
      <c r="D1818" s="100"/>
      <c r="E1818" s="100"/>
      <c r="F1818" s="101"/>
      <c r="L1818" s="30"/>
      <c r="N1818" s="8"/>
    </row>
    <row r="1819" spans="2:14" ht="15.75" thickBot="1" x14ac:dyDescent="0.3">
      <c r="B1819" s="2"/>
      <c r="C1819" s="3"/>
      <c r="D1819" s="4"/>
      <c r="E1819" s="5"/>
      <c r="F1819" s="5"/>
      <c r="L1819" s="30"/>
      <c r="N1819" s="8"/>
    </row>
    <row r="1820" spans="2:14" ht="15" customHeight="1" x14ac:dyDescent="0.2">
      <c r="B1820" s="90" t="s">
        <v>0</v>
      </c>
      <c r="C1820" s="91" t="s">
        <v>163</v>
      </c>
      <c r="D1820" s="11">
        <v>42</v>
      </c>
      <c r="E1820" s="12" t="str">
        <f>$E$2</f>
        <v>PAKISTAN TOBACCO BOARD                                          BUDGET ESTIMATES,  2024-25</v>
      </c>
      <c r="F1820" s="13"/>
      <c r="L1820" s="30"/>
      <c r="N1820" s="8"/>
    </row>
    <row r="1821" spans="2:14" ht="12.75" customHeight="1" x14ac:dyDescent="0.2">
      <c r="B1821" s="92"/>
      <c r="C1821" s="93"/>
      <c r="D1821" s="17"/>
      <c r="E1821" s="18"/>
      <c r="F1821" s="19"/>
      <c r="L1821" s="30"/>
      <c r="N1821" s="8"/>
    </row>
    <row r="1822" spans="2:14" ht="30.75" thickBot="1" x14ac:dyDescent="0.25">
      <c r="B1822" s="20"/>
      <c r="C1822" s="21"/>
      <c r="D1822" s="22" t="str">
        <f>$D$4</f>
        <v>Budget Estimates                                             2023-24</v>
      </c>
      <c r="E1822" s="23" t="str">
        <f>$E$4</f>
        <v>Revised Estimates
 2023-24</v>
      </c>
      <c r="F1822" s="24" t="str">
        <f>$F$4</f>
        <v>Proposed Budget 
2024-2025</v>
      </c>
      <c r="L1822" s="30"/>
      <c r="N1822" s="8"/>
    </row>
    <row r="1823" spans="2:14" x14ac:dyDescent="0.25">
      <c r="B1823" s="31" t="s">
        <v>6</v>
      </c>
      <c r="C1823" s="32" t="s">
        <v>7</v>
      </c>
      <c r="D1823" s="33"/>
      <c r="E1823" s="33"/>
      <c r="F1823" s="34"/>
      <c r="L1823" s="30"/>
      <c r="N1823" s="8"/>
    </row>
    <row r="1824" spans="2:14" x14ac:dyDescent="0.25">
      <c r="B1824" s="31" t="s">
        <v>8</v>
      </c>
      <c r="C1824" s="32" t="s">
        <v>9</v>
      </c>
      <c r="D1824" s="33"/>
      <c r="E1824" s="33"/>
      <c r="F1824" s="34"/>
      <c r="L1824" s="30"/>
      <c r="N1824" s="8"/>
    </row>
    <row r="1825" spans="2:14" x14ac:dyDescent="0.25">
      <c r="B1825" s="35">
        <v>1</v>
      </c>
      <c r="C1825" s="36" t="s">
        <v>10</v>
      </c>
      <c r="D1825" s="37">
        <f>[1]Actuals!D1840</f>
        <v>4977180</v>
      </c>
      <c r="E1825" s="38">
        <f>[1]Actuals!G1840</f>
        <v>7805198.666666667</v>
      </c>
      <c r="F1825" s="39">
        <f>[1]Actuals!J1840</f>
        <v>5268260</v>
      </c>
      <c r="L1825" s="30"/>
      <c r="N1825" s="8"/>
    </row>
    <row r="1826" spans="2:14" ht="15.75" thickBot="1" x14ac:dyDescent="0.3">
      <c r="B1826" s="35">
        <v>2</v>
      </c>
      <c r="C1826" s="43" t="s">
        <v>11</v>
      </c>
      <c r="D1826" s="37">
        <f>[1]Actuals!D1841</f>
        <v>1800</v>
      </c>
      <c r="E1826" s="38">
        <f>[1]Actuals!G1841</f>
        <v>1800</v>
      </c>
      <c r="F1826" s="39">
        <f>[1]Actuals!J1841</f>
        <v>1800</v>
      </c>
      <c r="L1826" s="30"/>
      <c r="N1826" s="8"/>
    </row>
    <row r="1827" spans="2:14" ht="15.75" thickBot="1" x14ac:dyDescent="0.3">
      <c r="B1827" s="35" t="s">
        <v>12</v>
      </c>
      <c r="C1827" s="44" t="s">
        <v>13</v>
      </c>
      <c r="D1827" s="45">
        <f>SUM(D1825:D1826)</f>
        <v>4978980</v>
      </c>
      <c r="E1827" s="45">
        <f>SUM(E1825:E1826)</f>
        <v>7806998.666666667</v>
      </c>
      <c r="F1827" s="46">
        <f>SUM(F1825:F1826)</f>
        <v>5270060</v>
      </c>
      <c r="L1827" s="30"/>
      <c r="N1827" s="8"/>
    </row>
    <row r="1828" spans="2:14" x14ac:dyDescent="0.25">
      <c r="B1828" s="31" t="s">
        <v>14</v>
      </c>
      <c r="C1828" s="77" t="s">
        <v>15</v>
      </c>
      <c r="D1828" s="69"/>
      <c r="E1828" s="69"/>
      <c r="F1828" s="70"/>
      <c r="L1828" s="30"/>
      <c r="N1828" s="8"/>
    </row>
    <row r="1829" spans="2:14" ht="15.75" thickBot="1" x14ac:dyDescent="0.3">
      <c r="B1829" s="35">
        <v>1</v>
      </c>
      <c r="C1829" s="36" t="s">
        <v>10</v>
      </c>
      <c r="D1829" s="37">
        <f>[1]Actuals!D1844</f>
        <v>2139120</v>
      </c>
      <c r="E1829" s="38">
        <f>[1]Actuals!G1844</f>
        <v>1854693.3333333335</v>
      </c>
      <c r="F1829" s="39">
        <f>[1]Actuals!J1844</f>
        <v>2090600</v>
      </c>
      <c r="L1829" s="30"/>
      <c r="N1829" s="8"/>
    </row>
    <row r="1830" spans="2:14" ht="15.75" thickBot="1" x14ac:dyDescent="0.3">
      <c r="B1830" s="35"/>
      <c r="C1830" s="44" t="s">
        <v>16</v>
      </c>
      <c r="D1830" s="45">
        <f>SUM(D1829:D1829)</f>
        <v>2139120</v>
      </c>
      <c r="E1830" s="45">
        <f>SUM(E1829:E1829)</f>
        <v>1854693.3333333335</v>
      </c>
      <c r="F1830" s="46">
        <f>SUM(F1829:F1829)</f>
        <v>2090600</v>
      </c>
      <c r="L1830" s="30"/>
      <c r="N1830" s="8"/>
    </row>
    <row r="1831" spans="2:14" x14ac:dyDescent="0.25">
      <c r="B1831" s="31" t="s">
        <v>17</v>
      </c>
      <c r="C1831" s="77" t="s">
        <v>18</v>
      </c>
      <c r="D1831" s="69"/>
      <c r="E1831" s="69"/>
      <c r="F1831" s="70"/>
      <c r="L1831" s="156"/>
      <c r="N1831" s="8"/>
    </row>
    <row r="1832" spans="2:14" x14ac:dyDescent="0.25">
      <c r="B1832" s="35">
        <v>1</v>
      </c>
      <c r="C1832" s="36" t="s">
        <v>164</v>
      </c>
      <c r="D1832" s="37">
        <f>[1]Actuals!D1847</f>
        <v>3443472</v>
      </c>
      <c r="E1832" s="38">
        <f>[1]Actuals!G1847</f>
        <v>3375312</v>
      </c>
      <c r="F1832" s="39">
        <f>[1]Actuals!J1847</f>
        <v>4307316</v>
      </c>
      <c r="L1832" s="157"/>
      <c r="N1832" s="8"/>
    </row>
    <row r="1833" spans="2:14" x14ac:dyDescent="0.25">
      <c r="B1833" s="35">
        <v>2</v>
      </c>
      <c r="C1833" s="36" t="s">
        <v>20</v>
      </c>
      <c r="D1833" s="37">
        <f>[1]Actuals!D1848</f>
        <v>2227032</v>
      </c>
      <c r="E1833" s="38">
        <f>[1]Actuals!G1848</f>
        <v>2216280</v>
      </c>
      <c r="F1833" s="39">
        <f>[1]Actuals!J1848</f>
        <v>4415316</v>
      </c>
    </row>
    <row r="1834" spans="2:14" x14ac:dyDescent="0.25">
      <c r="B1834" s="35">
        <v>3</v>
      </c>
      <c r="C1834" s="36" t="s">
        <v>21</v>
      </c>
      <c r="D1834" s="37">
        <f>[1]Actuals!D1849</f>
        <v>0</v>
      </c>
      <c r="E1834" s="38">
        <f>[1]Actuals!G1849</f>
        <v>0</v>
      </c>
      <c r="F1834" s="39">
        <f>[1]Actuals!J1849</f>
        <v>0</v>
      </c>
      <c r="G1834" s="40"/>
      <c r="H1834" s="40"/>
      <c r="I1834" s="41"/>
      <c r="K1834" s="51"/>
    </row>
    <row r="1835" spans="2:14" x14ac:dyDescent="0.25">
      <c r="B1835" s="35">
        <v>4</v>
      </c>
      <c r="C1835" s="36" t="s">
        <v>22</v>
      </c>
      <c r="D1835" s="37">
        <f>[1]Actuals!D1850</f>
        <v>32400</v>
      </c>
      <c r="E1835" s="38">
        <f>[1]Actuals!G1850</f>
        <v>24000</v>
      </c>
      <c r="F1835" s="39">
        <f>[1]Actuals!J1850</f>
        <v>21600</v>
      </c>
    </row>
    <row r="1836" spans="2:14" x14ac:dyDescent="0.25">
      <c r="B1836" s="35">
        <v>5</v>
      </c>
      <c r="C1836" s="36" t="s">
        <v>23</v>
      </c>
      <c r="D1836" s="37">
        <f>[1]Actuals!D1851</f>
        <v>1186050</v>
      </c>
      <c r="E1836" s="38">
        <f>[1]Actuals!G1851</f>
        <v>594570</v>
      </c>
      <c r="F1836" s="39">
        <f>[1]Actuals!J1851</f>
        <v>1226476.6666666667</v>
      </c>
    </row>
    <row r="1837" spans="2:14" x14ac:dyDescent="0.25">
      <c r="B1837" s="35">
        <v>6</v>
      </c>
      <c r="C1837" s="36" t="s">
        <v>24</v>
      </c>
      <c r="D1837" s="37">
        <f>[1]Actuals!D1852</f>
        <v>250656</v>
      </c>
      <c r="E1837" s="38">
        <f>[1]Actuals!G1852</f>
        <v>210492</v>
      </c>
      <c r="F1837" s="39">
        <f>[1]Actuals!J1852</f>
        <v>254820</v>
      </c>
    </row>
    <row r="1838" spans="2:14" x14ac:dyDescent="0.25">
      <c r="B1838" s="35">
        <v>7</v>
      </c>
      <c r="C1838" s="36" t="s">
        <v>25</v>
      </c>
      <c r="D1838" s="37">
        <f>[1]Actuals!D1853</f>
        <v>0</v>
      </c>
      <c r="E1838" s="38">
        <f>[1]Actuals!G1853</f>
        <v>0</v>
      </c>
      <c r="F1838" s="39">
        <f>[1]Actuals!J1853</f>
        <v>0</v>
      </c>
    </row>
    <row r="1839" spans="2:14" x14ac:dyDescent="0.25">
      <c r="B1839" s="35">
        <v>8</v>
      </c>
      <c r="C1839" s="36" t="s">
        <v>26</v>
      </c>
      <c r="D1839" s="37">
        <f>[1]Actuals!D1854</f>
        <v>240000</v>
      </c>
      <c r="E1839" s="38">
        <f>[1]Actuals!G1854</f>
        <v>240000</v>
      </c>
      <c r="F1839" s="39">
        <f>[1]Actuals!J1854</f>
        <v>120000</v>
      </c>
    </row>
    <row r="1840" spans="2:14" x14ac:dyDescent="0.25">
      <c r="B1840" s="35">
        <v>9</v>
      </c>
      <c r="C1840" s="36" t="s">
        <v>27</v>
      </c>
      <c r="D1840" s="37">
        <f>[1]Actuals!D1855</f>
        <v>0</v>
      </c>
      <c r="E1840" s="38">
        <f>[1]Actuals!G1855</f>
        <v>0</v>
      </c>
      <c r="F1840" s="39">
        <f>[1]Actuals!J1855</f>
        <v>0</v>
      </c>
    </row>
    <row r="1841" spans="2:10" x14ac:dyDescent="0.25">
      <c r="B1841" s="35">
        <v>10</v>
      </c>
      <c r="C1841" s="36" t="s">
        <v>28</v>
      </c>
      <c r="D1841" s="37">
        <f>[1]Actuals!D1856</f>
        <v>0</v>
      </c>
      <c r="E1841" s="38">
        <f>[1]Actuals!G1856</f>
        <v>0</v>
      </c>
      <c r="F1841" s="39">
        <f>[1]Actuals!J1856</f>
        <v>0</v>
      </c>
    </row>
    <row r="1842" spans="2:10" x14ac:dyDescent="0.25">
      <c r="B1842" s="35">
        <v>11</v>
      </c>
      <c r="C1842" s="36" t="s">
        <v>29</v>
      </c>
      <c r="D1842" s="37">
        <f>[1]Actuals!D1857</f>
        <v>0</v>
      </c>
      <c r="E1842" s="38">
        <f>[1]Actuals!G1857</f>
        <v>82024</v>
      </c>
      <c r="F1842" s="39">
        <f>[1]Actuals!J1857</f>
        <v>151892</v>
      </c>
    </row>
    <row r="1843" spans="2:10" x14ac:dyDescent="0.25">
      <c r="B1843" s="35">
        <v>12</v>
      </c>
      <c r="C1843" s="36" t="s">
        <v>30</v>
      </c>
      <c r="D1843" s="37">
        <f>[1]Actuals!D1858</f>
        <v>0</v>
      </c>
      <c r="E1843" s="38">
        <f>[1]Actuals!G1858</f>
        <v>0</v>
      </c>
      <c r="F1843" s="39">
        <f>[1]Actuals!J1858</f>
        <v>0</v>
      </c>
    </row>
    <row r="1844" spans="2:10" x14ac:dyDescent="0.25">
      <c r="B1844" s="35">
        <v>13</v>
      </c>
      <c r="C1844" s="36" t="s">
        <v>31</v>
      </c>
      <c r="D1844" s="37">
        <f>[1]Actuals!D1859</f>
        <v>0</v>
      </c>
      <c r="E1844" s="38">
        <f>[1]Actuals!G1859</f>
        <v>0</v>
      </c>
      <c r="F1844" s="39">
        <f>[1]Actuals!J1859</f>
        <v>0</v>
      </c>
    </row>
    <row r="1845" spans="2:10" x14ac:dyDescent="0.25">
      <c r="B1845" s="35">
        <v>14</v>
      </c>
      <c r="C1845" s="36" t="s">
        <v>100</v>
      </c>
      <c r="D1845" s="37">
        <f>[1]Actuals!D1860</f>
        <v>0</v>
      </c>
      <c r="E1845" s="38">
        <f>[1]Actuals!G1860</f>
        <v>0</v>
      </c>
      <c r="F1845" s="39">
        <f>[1]Actuals!J1860</f>
        <v>0</v>
      </c>
    </row>
    <row r="1846" spans="2:10" x14ac:dyDescent="0.25">
      <c r="B1846" s="35">
        <v>15</v>
      </c>
      <c r="C1846" s="36" t="s">
        <v>101</v>
      </c>
      <c r="D1846" s="37">
        <f>[1]Actuals!D1861</f>
        <v>0</v>
      </c>
      <c r="E1846" s="38">
        <f>[1]Actuals!G1861</f>
        <v>0</v>
      </c>
      <c r="F1846" s="39">
        <f>[1]Actuals!J1861</f>
        <v>0</v>
      </c>
    </row>
    <row r="1847" spans="2:10" x14ac:dyDescent="0.25">
      <c r="B1847" s="35">
        <v>16</v>
      </c>
      <c r="C1847" s="36" t="s">
        <v>34</v>
      </c>
      <c r="D1847" s="37">
        <f>[1]Actuals!D1862</f>
        <v>887832</v>
      </c>
      <c r="E1847" s="38">
        <f>[1]Actuals!G1862</f>
        <v>881768</v>
      </c>
      <c r="F1847" s="39">
        <f>[1]Actuals!J1862</f>
        <v>1150512</v>
      </c>
      <c r="G1847" s="40"/>
      <c r="H1847" s="40"/>
      <c r="I1847" s="41"/>
    </row>
    <row r="1848" spans="2:10" x14ac:dyDescent="0.25">
      <c r="B1848" s="35">
        <v>17</v>
      </c>
      <c r="C1848" s="36" t="s">
        <v>35</v>
      </c>
      <c r="D1848" s="37">
        <f>[1]Actuals!D1863</f>
        <v>556812</v>
      </c>
      <c r="E1848" s="38">
        <f>[1]Actuals!G1863</f>
        <v>554116</v>
      </c>
      <c r="F1848" s="39">
        <f>[1]Actuals!J1863</f>
        <v>726192</v>
      </c>
      <c r="G1848" s="40"/>
      <c r="H1848" s="40"/>
      <c r="I1848" s="41"/>
    </row>
    <row r="1849" spans="2:10" x14ac:dyDescent="0.25">
      <c r="B1849" s="35">
        <v>18</v>
      </c>
      <c r="C1849" s="36" t="s">
        <v>36</v>
      </c>
      <c r="D1849" s="37">
        <f>[1]Actuals!D1864</f>
        <v>556812</v>
      </c>
      <c r="E1849" s="38">
        <f>[1]Actuals!G1864</f>
        <v>554116</v>
      </c>
      <c r="F1849" s="39">
        <f>[1]Actuals!J1864</f>
        <v>726192</v>
      </c>
      <c r="G1849" s="40"/>
      <c r="H1849" s="40"/>
      <c r="I1849" s="41"/>
    </row>
    <row r="1850" spans="2:10" x14ac:dyDescent="0.25">
      <c r="B1850" s="35">
        <v>19</v>
      </c>
      <c r="C1850" s="36" t="s">
        <v>37</v>
      </c>
      <c r="D1850" s="37">
        <f>[1]Actuals!D1865</f>
        <v>2241846</v>
      </c>
      <c r="E1850" s="38">
        <f>[1]Actuals!G1865</f>
        <v>1484227</v>
      </c>
      <c r="F1850" s="39">
        <f>[1]Actuals!J1865</f>
        <v>1956454</v>
      </c>
      <c r="G1850" s="40"/>
      <c r="H1850" s="40"/>
      <c r="I1850" s="41"/>
    </row>
    <row r="1851" spans="2:10" x14ac:dyDescent="0.25">
      <c r="B1851" s="35">
        <v>20</v>
      </c>
      <c r="C1851" s="36" t="s">
        <v>38</v>
      </c>
      <c r="D1851" s="37">
        <f>[1]Actuals!D1866</f>
        <v>0</v>
      </c>
      <c r="E1851" s="38">
        <f>[1]Actuals!G1866</f>
        <v>0</v>
      </c>
      <c r="F1851" s="39">
        <f>[1]Actuals!J1866</f>
        <v>1576302</v>
      </c>
      <c r="G1851" s="40"/>
      <c r="H1851" s="40"/>
      <c r="I1851" s="41"/>
    </row>
    <row r="1852" spans="2:10" ht="15.75" thickBot="1" x14ac:dyDescent="0.3">
      <c r="B1852" s="35">
        <v>21</v>
      </c>
      <c r="C1852" s="53" t="s">
        <v>39</v>
      </c>
      <c r="D1852" s="37">
        <f>[1]Actuals!D1867</f>
        <v>9000</v>
      </c>
      <c r="E1852" s="38">
        <f>[1]Actuals!G1867</f>
        <v>9000</v>
      </c>
      <c r="F1852" s="39">
        <f>[1]Actuals!J1867</f>
        <v>9000</v>
      </c>
    </row>
    <row r="1853" spans="2:10" ht="15.75" thickBot="1" x14ac:dyDescent="0.3">
      <c r="B1853" s="35"/>
      <c r="C1853" s="44" t="s">
        <v>16</v>
      </c>
      <c r="D1853" s="45">
        <f>SUM(D1831:D1852)</f>
        <v>11631912</v>
      </c>
      <c r="E1853" s="45">
        <f>SUM(E1831:E1852)</f>
        <v>10225905</v>
      </c>
      <c r="F1853" s="46">
        <f>SUM(F1831:F1852)</f>
        <v>16642072.666666666</v>
      </c>
    </row>
    <row r="1854" spans="2:10" ht="15.75" thickBot="1" x14ac:dyDescent="0.3">
      <c r="B1854" s="35"/>
      <c r="C1854" s="44" t="s">
        <v>40</v>
      </c>
      <c r="D1854" s="45">
        <f>D1853+D1830+D1827</f>
        <v>18750012</v>
      </c>
      <c r="E1854" s="45">
        <f>E1853+E1830+E1827</f>
        <v>19887597</v>
      </c>
      <c r="F1854" s="46">
        <f>F1853+F1830+F1827</f>
        <v>24002732.666666664</v>
      </c>
      <c r="I1854" s="48"/>
      <c r="J1854" s="42"/>
    </row>
    <row r="1855" spans="2:10" ht="15" customHeight="1" x14ac:dyDescent="0.25">
      <c r="B1855" s="31" t="s">
        <v>41</v>
      </c>
      <c r="C1855" s="55" t="s">
        <v>42</v>
      </c>
      <c r="D1855" s="56"/>
      <c r="E1855" s="56"/>
      <c r="F1855" s="57"/>
      <c r="G1855" s="47"/>
      <c r="H1855" s="47"/>
      <c r="I1855" s="48"/>
      <c r="J1855" s="42"/>
    </row>
    <row r="1856" spans="2:10" x14ac:dyDescent="0.25">
      <c r="B1856" s="35">
        <v>1</v>
      </c>
      <c r="C1856" s="58" t="s">
        <v>43</v>
      </c>
      <c r="D1856" s="38">
        <f>[1]Actuals!D1871</f>
        <v>55000</v>
      </c>
      <c r="E1856" s="38">
        <f>[1]Actuals!G1871</f>
        <v>55000</v>
      </c>
      <c r="F1856" s="61">
        <f>[1]Actuals!J1871</f>
        <v>55000</v>
      </c>
      <c r="G1856" s="47"/>
      <c r="H1856" s="47"/>
      <c r="I1856" s="48"/>
      <c r="J1856" s="42"/>
    </row>
    <row r="1857" spans="2:12" x14ac:dyDescent="0.25">
      <c r="B1857" s="35">
        <v>2</v>
      </c>
      <c r="C1857" s="36" t="s">
        <v>44</v>
      </c>
      <c r="D1857" s="38">
        <f>[1]Actuals!D1872</f>
        <v>600000</v>
      </c>
      <c r="E1857" s="38">
        <f>[1]Actuals!G1872</f>
        <v>600000</v>
      </c>
      <c r="F1857" s="61">
        <f>[1]Actuals!J1872</f>
        <v>600000</v>
      </c>
      <c r="G1857" s="47"/>
      <c r="H1857" s="47"/>
      <c r="I1857" s="48"/>
      <c r="J1857" s="42"/>
    </row>
    <row r="1858" spans="2:12" x14ac:dyDescent="0.25">
      <c r="B1858" s="35">
        <v>3</v>
      </c>
      <c r="C1858" s="36" t="s">
        <v>45</v>
      </c>
      <c r="D1858" s="38">
        <f>[1]Actuals!D1873</f>
        <v>0</v>
      </c>
      <c r="E1858" s="38">
        <f>[1]Actuals!G1873</f>
        <v>0</v>
      </c>
      <c r="F1858" s="61">
        <f>[1]Actuals!J1873</f>
        <v>0</v>
      </c>
      <c r="G1858" s="47"/>
      <c r="H1858" s="47"/>
      <c r="I1858" s="48"/>
      <c r="J1858" s="42"/>
    </row>
    <row r="1859" spans="2:12" x14ac:dyDescent="0.25">
      <c r="B1859" s="35">
        <v>4</v>
      </c>
      <c r="C1859" s="36" t="s">
        <v>46</v>
      </c>
      <c r="D1859" s="38">
        <f>[1]Actuals!D1874</f>
        <v>260000</v>
      </c>
      <c r="E1859" s="38">
        <f>[1]Actuals!G1874</f>
        <v>160000</v>
      </c>
      <c r="F1859" s="61">
        <f>[1]Actuals!J1874</f>
        <v>260000</v>
      </c>
      <c r="G1859" s="47"/>
      <c r="H1859" s="47"/>
      <c r="I1859" s="48"/>
      <c r="J1859" s="42"/>
    </row>
    <row r="1860" spans="2:12" x14ac:dyDescent="0.25">
      <c r="B1860" s="35">
        <v>5</v>
      </c>
      <c r="C1860" s="36" t="s">
        <v>47</v>
      </c>
      <c r="D1860" s="38">
        <f>[1]Actuals!D1875</f>
        <v>0</v>
      </c>
      <c r="E1860" s="38">
        <f>[1]Actuals!G1875</f>
        <v>0</v>
      </c>
      <c r="F1860" s="61">
        <f>[1]Actuals!J1875</f>
        <v>0</v>
      </c>
      <c r="G1860" s="47"/>
      <c r="H1860" s="47"/>
      <c r="I1860" s="48"/>
      <c r="J1860" s="42"/>
    </row>
    <row r="1861" spans="2:12" x14ac:dyDescent="0.25">
      <c r="B1861" s="35">
        <v>6</v>
      </c>
      <c r="C1861" s="43" t="s">
        <v>48</v>
      </c>
      <c r="D1861" s="38">
        <f>[1]Actuals!D1876</f>
        <v>65000</v>
      </c>
      <c r="E1861" s="38">
        <f>[1]Actuals!G1876</f>
        <v>65000</v>
      </c>
      <c r="F1861" s="61">
        <f>[1]Actuals!J1876</f>
        <v>65000</v>
      </c>
      <c r="G1861" s="47"/>
      <c r="H1861" s="47"/>
      <c r="I1861" s="48"/>
      <c r="J1861" s="42"/>
    </row>
    <row r="1862" spans="2:12" ht="15.75" thickBot="1" x14ac:dyDescent="0.3">
      <c r="B1862" s="35">
        <v>7</v>
      </c>
      <c r="C1862" s="53" t="s">
        <v>49</v>
      </c>
      <c r="D1862" s="74">
        <f>[1]Actuals!D1877</f>
        <v>0</v>
      </c>
      <c r="E1862" s="74">
        <f>[1]Actuals!G1877</f>
        <v>0</v>
      </c>
      <c r="F1862" s="75">
        <f>[1]Actuals!J1877</f>
        <v>0</v>
      </c>
      <c r="G1862" s="119"/>
      <c r="H1862" s="120"/>
      <c r="I1862" s="50"/>
      <c r="J1862" s="84"/>
      <c r="L1862" s="8"/>
    </row>
    <row r="1863" spans="2:12" ht="15.75" thickBot="1" x14ac:dyDescent="0.3">
      <c r="B1863" s="35"/>
      <c r="C1863" s="44" t="s">
        <v>16</v>
      </c>
      <c r="D1863" s="45">
        <f>SUM(D1856:D1862)</f>
        <v>980000</v>
      </c>
      <c r="E1863" s="45">
        <f>SUM(E1856:E1862)</f>
        <v>880000</v>
      </c>
      <c r="F1863" s="46">
        <f>SUM(F1856:F1862)</f>
        <v>980000</v>
      </c>
      <c r="G1863" s="47"/>
      <c r="H1863" s="47"/>
      <c r="I1863" s="48"/>
      <c r="J1863" s="42"/>
    </row>
    <row r="1864" spans="2:12" x14ac:dyDescent="0.25">
      <c r="B1864" s="121" t="s">
        <v>50</v>
      </c>
      <c r="C1864" s="102" t="s">
        <v>165</v>
      </c>
      <c r="D1864" s="103"/>
      <c r="E1864" s="103"/>
      <c r="F1864" s="104"/>
    </row>
    <row r="1865" spans="2:12" x14ac:dyDescent="0.25">
      <c r="B1865" s="121" t="s">
        <v>166</v>
      </c>
      <c r="C1865" s="36" t="s">
        <v>167</v>
      </c>
      <c r="D1865" s="38">
        <f>[1]Actuals!D1880</f>
        <v>500000</v>
      </c>
      <c r="E1865" s="38">
        <f>[1]Actuals!G1880</f>
        <v>0</v>
      </c>
      <c r="F1865" s="61">
        <f>[1]Actuals!J1880</f>
        <v>500000</v>
      </c>
      <c r="G1865" s="76"/>
      <c r="H1865" s="76"/>
    </row>
    <row r="1866" spans="2:12" x14ac:dyDescent="0.25">
      <c r="B1866" s="121" t="s">
        <v>155</v>
      </c>
      <c r="C1866" s="36" t="s">
        <v>168</v>
      </c>
      <c r="D1866" s="38">
        <f>[1]Actuals!D1881</f>
        <v>711500</v>
      </c>
      <c r="E1866" s="38">
        <f>[1]Actuals!G1881</f>
        <v>0</v>
      </c>
      <c r="F1866" s="61">
        <f>[1]Actuals!J1881</f>
        <v>711500</v>
      </c>
      <c r="G1866" s="76"/>
      <c r="H1866" s="76"/>
      <c r="I1866" s="81"/>
    </row>
    <row r="1867" spans="2:12" ht="15.75" thickBot="1" x14ac:dyDescent="0.3">
      <c r="B1867" s="121" t="s">
        <v>17</v>
      </c>
      <c r="C1867" s="36" t="s">
        <v>169</v>
      </c>
      <c r="D1867" s="38">
        <f>[1]Actuals!D1882</f>
        <v>250000</v>
      </c>
      <c r="E1867" s="38">
        <f>[1]Actuals!G1882</f>
        <v>0</v>
      </c>
      <c r="F1867" s="61">
        <f>[1]Actuals!J1882</f>
        <v>250000</v>
      </c>
      <c r="G1867" s="76"/>
      <c r="H1867" s="76"/>
    </row>
    <row r="1868" spans="2:12" ht="15.75" thickBot="1" x14ac:dyDescent="0.3">
      <c r="B1868" s="35"/>
      <c r="C1868" s="44" t="s">
        <v>16</v>
      </c>
      <c r="D1868" s="45">
        <f>SUM(D1865:D1867)</f>
        <v>1461500</v>
      </c>
      <c r="E1868" s="45">
        <f>SUM(E1865:E1867)</f>
        <v>0</v>
      </c>
      <c r="F1868" s="45">
        <f>SUM(F1865:F1867)</f>
        <v>1461500</v>
      </c>
      <c r="I1868" s="48"/>
      <c r="J1868" s="42"/>
    </row>
    <row r="1869" spans="2:12" x14ac:dyDescent="0.25">
      <c r="B1869" s="31" t="s">
        <v>54</v>
      </c>
      <c r="C1869" s="32" t="s">
        <v>55</v>
      </c>
      <c r="D1869" s="33"/>
      <c r="E1869" s="33"/>
      <c r="F1869" s="34"/>
    </row>
    <row r="1870" spans="2:12" x14ac:dyDescent="0.25">
      <c r="B1870" s="31" t="s">
        <v>8</v>
      </c>
      <c r="C1870" s="77" t="s">
        <v>56</v>
      </c>
      <c r="D1870" s="69"/>
      <c r="E1870" s="69"/>
      <c r="F1870" s="70"/>
    </row>
    <row r="1871" spans="2:12" x14ac:dyDescent="0.25">
      <c r="B1871" s="35">
        <v>1</v>
      </c>
      <c r="C1871" s="36" t="s">
        <v>57</v>
      </c>
      <c r="D1871" s="38">
        <f>[1]Actuals!D1886</f>
        <v>0</v>
      </c>
      <c r="E1871" s="38">
        <f>[1]Actuals!G1886</f>
        <v>0</v>
      </c>
      <c r="F1871" s="61">
        <f>[1]Actuals!J1886</f>
        <v>0</v>
      </c>
    </row>
    <row r="1872" spans="2:12" x14ac:dyDescent="0.25">
      <c r="B1872" s="35">
        <v>2</v>
      </c>
      <c r="C1872" s="36" t="s">
        <v>58</v>
      </c>
      <c r="D1872" s="38">
        <f>[1]Actuals!D1887</f>
        <v>10000</v>
      </c>
      <c r="E1872" s="38">
        <f>[1]Actuals!G1887</f>
        <v>0</v>
      </c>
      <c r="F1872" s="61">
        <f>[1]Actuals!J1887</f>
        <v>10000</v>
      </c>
    </row>
    <row r="1873" spans="2:10" x14ac:dyDescent="0.25">
      <c r="B1873" s="35">
        <v>3</v>
      </c>
      <c r="C1873" s="36" t="s">
        <v>90</v>
      </c>
      <c r="D1873" s="38">
        <f>[1]Actuals!D1888</f>
        <v>50000</v>
      </c>
      <c r="E1873" s="38">
        <f>[1]Actuals!G1888</f>
        <v>44000</v>
      </c>
      <c r="F1873" s="61">
        <f>[1]Actuals!J1888</f>
        <v>50000</v>
      </c>
    </row>
    <row r="1874" spans="2:10" x14ac:dyDescent="0.25">
      <c r="B1874" s="35">
        <v>4</v>
      </c>
      <c r="C1874" s="36" t="s">
        <v>60</v>
      </c>
      <c r="D1874" s="38">
        <f>[1]Actuals!D1889</f>
        <v>10000</v>
      </c>
      <c r="E1874" s="38">
        <f>[1]Actuals!G1889</f>
        <v>2175</v>
      </c>
      <c r="F1874" s="61">
        <f>[1]Actuals!J1889</f>
        <v>10000</v>
      </c>
    </row>
    <row r="1875" spans="2:10" ht="15.75" thickBot="1" x14ac:dyDescent="0.3">
      <c r="B1875" s="35">
        <v>5</v>
      </c>
      <c r="C1875" s="43" t="s">
        <v>61</v>
      </c>
      <c r="D1875" s="38">
        <f>[1]Actuals!D1890</f>
        <v>0</v>
      </c>
      <c r="E1875" s="38">
        <f>[1]Actuals!G1890</f>
        <v>0</v>
      </c>
      <c r="F1875" s="61">
        <f>[1]Actuals!J1890</f>
        <v>0</v>
      </c>
    </row>
    <row r="1876" spans="2:10" ht="15.75" thickBot="1" x14ac:dyDescent="0.3">
      <c r="B1876" s="35"/>
      <c r="C1876" s="44" t="s">
        <v>62</v>
      </c>
      <c r="D1876" s="45">
        <f>SUM(D1871:D1875)</f>
        <v>70000</v>
      </c>
      <c r="E1876" s="45">
        <f>SUM(E1871:E1875)</f>
        <v>46175</v>
      </c>
      <c r="F1876" s="46">
        <f>SUM(F1871:F1875)</f>
        <v>70000</v>
      </c>
    </row>
    <row r="1877" spans="2:10" x14ac:dyDescent="0.25">
      <c r="B1877" s="31" t="s">
        <v>14</v>
      </c>
      <c r="C1877" s="77" t="s">
        <v>64</v>
      </c>
      <c r="D1877" s="69"/>
      <c r="E1877" s="69"/>
      <c r="F1877" s="70"/>
    </row>
    <row r="1878" spans="2:10" x14ac:dyDescent="0.25">
      <c r="B1878" s="35">
        <v>1</v>
      </c>
      <c r="C1878" s="36" t="s">
        <v>65</v>
      </c>
      <c r="D1878" s="38">
        <f>[1]Actuals!D1893</f>
        <v>100000</v>
      </c>
      <c r="E1878" s="38">
        <f>[1]Actuals!G1893</f>
        <v>100000</v>
      </c>
      <c r="F1878" s="61">
        <f>[1]Actuals!J1893</f>
        <v>150000</v>
      </c>
    </row>
    <row r="1879" spans="2:10" ht="15.75" thickBot="1" x14ac:dyDescent="0.3">
      <c r="B1879" s="35">
        <v>2</v>
      </c>
      <c r="C1879" s="43" t="s">
        <v>66</v>
      </c>
      <c r="D1879" s="38">
        <f>[1]Actuals!D1894</f>
        <v>600000</v>
      </c>
      <c r="E1879" s="38">
        <f>[1]Actuals!G1894</f>
        <v>1256943</v>
      </c>
      <c r="F1879" s="61">
        <f>[1]Actuals!J1894</f>
        <v>1500000</v>
      </c>
      <c r="G1879" s="76"/>
      <c r="H1879" s="76"/>
      <c r="J1879" s="8"/>
    </row>
    <row r="1880" spans="2:10" ht="15.75" thickBot="1" x14ac:dyDescent="0.3">
      <c r="B1880" s="85"/>
      <c r="C1880" s="44" t="s">
        <v>62</v>
      </c>
      <c r="D1880" s="45">
        <f>SUM(D1878:D1879)</f>
        <v>700000</v>
      </c>
      <c r="E1880" s="45">
        <f>SUM(E1878:E1879)</f>
        <v>1356943</v>
      </c>
      <c r="F1880" s="46">
        <f>SUM(F1878:F1879)</f>
        <v>1650000</v>
      </c>
    </row>
    <row r="1881" spans="2:10" x14ac:dyDescent="0.25">
      <c r="B1881" s="86"/>
      <c r="C1881" s="87"/>
      <c r="D1881" s="88"/>
      <c r="E1881" s="88"/>
      <c r="F1881" s="88"/>
    </row>
    <row r="1882" spans="2:10" ht="15.75" thickBot="1" x14ac:dyDescent="0.3">
      <c r="B1882" s="86"/>
      <c r="C1882" s="87"/>
      <c r="D1882" s="88"/>
      <c r="E1882" s="88"/>
      <c r="F1882" s="88"/>
    </row>
    <row r="1883" spans="2:10" ht="15" customHeight="1" x14ac:dyDescent="0.2">
      <c r="B1883" s="90" t="s">
        <v>0</v>
      </c>
      <c r="C1883" s="91" t="s">
        <v>163</v>
      </c>
      <c r="D1883" s="11">
        <v>43</v>
      </c>
      <c r="E1883" s="12" t="str">
        <f>$E$2</f>
        <v>PAKISTAN TOBACCO BOARD                                          BUDGET ESTIMATES,  2024-25</v>
      </c>
      <c r="F1883" s="13"/>
    </row>
    <row r="1884" spans="2:10" ht="12.75" customHeight="1" x14ac:dyDescent="0.2">
      <c r="B1884" s="92"/>
      <c r="C1884" s="93"/>
      <c r="D1884" s="17"/>
      <c r="E1884" s="18"/>
      <c r="F1884" s="19"/>
    </row>
    <row r="1885" spans="2:10" ht="30.75" thickBot="1" x14ac:dyDescent="0.25">
      <c r="B1885" s="20"/>
      <c r="C1885" s="21"/>
      <c r="D1885" s="22" t="str">
        <f>$D$4</f>
        <v>Budget Estimates                                             2023-24</v>
      </c>
      <c r="E1885" s="23" t="str">
        <f>$E$4</f>
        <v>Revised Estimates
 2023-24</v>
      </c>
      <c r="F1885" s="24" t="str">
        <f>$F$4</f>
        <v>Proposed Budget 
2024-2025</v>
      </c>
    </row>
    <row r="1886" spans="2:10" x14ac:dyDescent="0.25">
      <c r="B1886" s="31" t="s">
        <v>17</v>
      </c>
      <c r="C1886" s="77" t="s">
        <v>67</v>
      </c>
      <c r="D1886" s="69"/>
      <c r="E1886" s="69"/>
      <c r="F1886" s="70"/>
    </row>
    <row r="1887" spans="2:10" x14ac:dyDescent="0.25">
      <c r="B1887" s="35">
        <v>1</v>
      </c>
      <c r="C1887" s="36" t="s">
        <v>68</v>
      </c>
      <c r="D1887" s="38">
        <f>[1]Actuals!D1897</f>
        <v>15000</v>
      </c>
      <c r="E1887" s="38">
        <f>[1]Actuals!G1897</f>
        <v>5000</v>
      </c>
      <c r="F1887" s="61">
        <f>[1]Actuals!J1897</f>
        <v>5000</v>
      </c>
      <c r="G1887" s="76"/>
      <c r="H1887" s="76"/>
      <c r="J1887" s="8"/>
    </row>
    <row r="1888" spans="2:10" ht="15.75" thickBot="1" x14ac:dyDescent="0.3">
      <c r="B1888" s="35">
        <v>2</v>
      </c>
      <c r="C1888" s="43" t="s">
        <v>69</v>
      </c>
      <c r="D1888" s="38">
        <f>[1]Actuals!D1898</f>
        <v>30000</v>
      </c>
      <c r="E1888" s="38">
        <f>[1]Actuals!G1898</f>
        <v>30000</v>
      </c>
      <c r="F1888" s="61">
        <f>[1]Actuals!J1898</f>
        <v>30000</v>
      </c>
    </row>
    <row r="1889" spans="2:10" ht="15.75" thickBot="1" x14ac:dyDescent="0.3">
      <c r="B1889" s="31"/>
      <c r="C1889" s="44" t="s">
        <v>70</v>
      </c>
      <c r="D1889" s="45">
        <f>SUM(D1887:D1888)</f>
        <v>45000</v>
      </c>
      <c r="E1889" s="45">
        <f>SUM(E1887:E1888)</f>
        <v>35000</v>
      </c>
      <c r="F1889" s="46">
        <f>SUM(F1887:F1888)</f>
        <v>35000</v>
      </c>
    </row>
    <row r="1890" spans="2:10" x14ac:dyDescent="0.25">
      <c r="B1890" s="31" t="s">
        <v>71</v>
      </c>
      <c r="C1890" s="32" t="s">
        <v>72</v>
      </c>
      <c r="D1890" s="33"/>
      <c r="E1890" s="33"/>
      <c r="F1890" s="34"/>
    </row>
    <row r="1891" spans="2:10" x14ac:dyDescent="0.25">
      <c r="B1891" s="35">
        <v>1</v>
      </c>
      <c r="C1891" s="36" t="s">
        <v>73</v>
      </c>
      <c r="D1891" s="38">
        <f>[1]Actuals!D1906</f>
        <v>0</v>
      </c>
      <c r="E1891" s="38">
        <f>[1]Actuals!G1906</f>
        <v>0</v>
      </c>
      <c r="F1891" s="61">
        <f>[1]Actuals!J1906</f>
        <v>0</v>
      </c>
    </row>
    <row r="1892" spans="2:10" x14ac:dyDescent="0.25">
      <c r="B1892" s="35">
        <f>B1891+1</f>
        <v>2</v>
      </c>
      <c r="C1892" s="36" t="s">
        <v>74</v>
      </c>
      <c r="D1892" s="38">
        <f>[1]Actuals!D1907</f>
        <v>70000</v>
      </c>
      <c r="E1892" s="38">
        <f>[1]Actuals!G1907</f>
        <v>20000</v>
      </c>
      <c r="F1892" s="61">
        <f>[1]Actuals!J1907</f>
        <v>30000</v>
      </c>
    </row>
    <row r="1893" spans="2:10" x14ac:dyDescent="0.25">
      <c r="B1893" s="35">
        <f t="shared" ref="B1893:B1903" si="24">B1892+1</f>
        <v>3</v>
      </c>
      <c r="C1893" s="36" t="s">
        <v>75</v>
      </c>
      <c r="D1893" s="38">
        <f>[1]Actuals!D1908</f>
        <v>150000</v>
      </c>
      <c r="E1893" s="38">
        <f>[1]Actuals!G1908</f>
        <v>0</v>
      </c>
      <c r="F1893" s="61">
        <f>[1]Actuals!J1908</f>
        <v>150000</v>
      </c>
    </row>
    <row r="1894" spans="2:10" x14ac:dyDescent="0.25">
      <c r="B1894" s="35">
        <f t="shared" si="24"/>
        <v>4</v>
      </c>
      <c r="C1894" s="36" t="s">
        <v>76</v>
      </c>
      <c r="D1894" s="38">
        <f>[1]Actuals!D1909</f>
        <v>0</v>
      </c>
      <c r="E1894" s="38">
        <f>[1]Actuals!G1909</f>
        <v>0</v>
      </c>
      <c r="F1894" s="61">
        <f>[1]Actuals!J1909</f>
        <v>0</v>
      </c>
    </row>
    <row r="1895" spans="2:10" x14ac:dyDescent="0.25">
      <c r="B1895" s="35">
        <f t="shared" si="24"/>
        <v>5</v>
      </c>
      <c r="C1895" s="36" t="s">
        <v>77</v>
      </c>
      <c r="D1895" s="38">
        <f>[1]Actuals!D1910</f>
        <v>0</v>
      </c>
      <c r="E1895" s="38">
        <f>[1]Actuals!G1910</f>
        <v>0</v>
      </c>
      <c r="F1895" s="61">
        <f>[1]Actuals!J1910</f>
        <v>0</v>
      </c>
      <c r="G1895" s="76"/>
      <c r="H1895" s="76"/>
    </row>
    <row r="1896" spans="2:10" x14ac:dyDescent="0.25">
      <c r="B1896" s="35">
        <f t="shared" si="24"/>
        <v>6</v>
      </c>
      <c r="C1896" s="36" t="s">
        <v>78</v>
      </c>
      <c r="D1896" s="38">
        <f>[1]Actuals!D1911</f>
        <v>0</v>
      </c>
      <c r="E1896" s="38">
        <f>[1]Actuals!G1911</f>
        <v>0</v>
      </c>
      <c r="F1896" s="61">
        <f>[1]Actuals!J1911</f>
        <v>0</v>
      </c>
    </row>
    <row r="1897" spans="2:10" x14ac:dyDescent="0.25">
      <c r="B1897" s="35">
        <v>7</v>
      </c>
      <c r="C1897" s="95" t="s">
        <v>79</v>
      </c>
      <c r="D1897" s="38">
        <f>[1]Actuals!D1912</f>
        <v>0</v>
      </c>
      <c r="E1897" s="38">
        <f>[1]Actuals!G1912</f>
        <v>0</v>
      </c>
      <c r="F1897" s="61">
        <f>[1]Actuals!J1912</f>
        <v>0</v>
      </c>
    </row>
    <row r="1898" spans="2:10" x14ac:dyDescent="0.25">
      <c r="B1898" s="35">
        <v>8</v>
      </c>
      <c r="C1898" s="36" t="s">
        <v>80</v>
      </c>
      <c r="D1898" s="38">
        <f>[1]Actuals!D1913</f>
        <v>0</v>
      </c>
      <c r="E1898" s="38">
        <f>[1]Actuals!G1913</f>
        <v>0</v>
      </c>
      <c r="F1898" s="61">
        <f>[1]Actuals!J1913</f>
        <v>0</v>
      </c>
      <c r="G1898" s="76"/>
      <c r="H1898" s="76"/>
    </row>
    <row r="1899" spans="2:10" x14ac:dyDescent="0.25">
      <c r="B1899" s="35">
        <f>B1898+1</f>
        <v>9</v>
      </c>
      <c r="C1899" s="36" t="s">
        <v>81</v>
      </c>
      <c r="D1899" s="38">
        <f>[1]Actuals!D1914</f>
        <v>0</v>
      </c>
      <c r="E1899" s="38">
        <f>[1]Actuals!G1914</f>
        <v>0</v>
      </c>
      <c r="F1899" s="61">
        <f>[1]Actuals!J1914</f>
        <v>0</v>
      </c>
    </row>
    <row r="1900" spans="2:10" s="8" customFormat="1" x14ac:dyDescent="0.25">
      <c r="B1900" s="35">
        <f t="shared" si="24"/>
        <v>10</v>
      </c>
      <c r="C1900" s="36" t="s">
        <v>82</v>
      </c>
      <c r="D1900" s="38">
        <f>[1]Actuals!D1915</f>
        <v>0</v>
      </c>
      <c r="E1900" s="38">
        <f>[1]Actuals!G1915</f>
        <v>0</v>
      </c>
      <c r="F1900" s="61">
        <f>[1]Actuals!J1915</f>
        <v>0</v>
      </c>
      <c r="G1900" s="76"/>
      <c r="H1900" s="76"/>
      <c r="I1900" s="30"/>
      <c r="J1900" s="1"/>
    </row>
    <row r="1901" spans="2:10" x14ac:dyDescent="0.25">
      <c r="B1901" s="35">
        <f t="shared" si="24"/>
        <v>11</v>
      </c>
      <c r="C1901" s="36" t="s">
        <v>83</v>
      </c>
      <c r="D1901" s="38">
        <f>[1]Actuals!D1916</f>
        <v>0</v>
      </c>
      <c r="E1901" s="38">
        <f>[1]Actuals!G1916</f>
        <v>0</v>
      </c>
      <c r="F1901" s="61">
        <f>[1]Actuals!J1916</f>
        <v>0</v>
      </c>
    </row>
    <row r="1902" spans="2:10" x14ac:dyDescent="0.25">
      <c r="B1902" s="35">
        <f t="shared" si="24"/>
        <v>12</v>
      </c>
      <c r="C1902" s="36" t="s">
        <v>84</v>
      </c>
      <c r="D1902" s="38">
        <f>[1]Actuals!D1917</f>
        <v>100000</v>
      </c>
      <c r="E1902" s="38">
        <f>[1]Actuals!G1917</f>
        <v>0</v>
      </c>
      <c r="F1902" s="61">
        <f>[1]Actuals!J1917</f>
        <v>50000</v>
      </c>
    </row>
    <row r="1903" spans="2:10" x14ac:dyDescent="0.25">
      <c r="B1903" s="35">
        <f t="shared" si="24"/>
        <v>13</v>
      </c>
      <c r="C1903" s="36" t="s">
        <v>85</v>
      </c>
      <c r="D1903" s="38">
        <f>[1]Actuals!D1918</f>
        <v>8000000</v>
      </c>
      <c r="E1903" s="38">
        <f>[1]Actuals!G1918</f>
        <v>3533824</v>
      </c>
      <c r="F1903" s="61">
        <f>[1]Actuals!J1918</f>
        <v>5000000</v>
      </c>
    </row>
    <row r="1904" spans="2:10" ht="15.75" thickBot="1" x14ac:dyDescent="0.3">
      <c r="B1904" s="35">
        <v>14</v>
      </c>
      <c r="C1904" s="43" t="s">
        <v>86</v>
      </c>
      <c r="D1904" s="38">
        <f>[1]Actuals!D1920</f>
        <v>50000</v>
      </c>
      <c r="E1904" s="38">
        <f>[1]Actuals!G1920</f>
        <v>40000</v>
      </c>
      <c r="F1904" s="61">
        <f>[1]Actuals!J1920</f>
        <v>50000</v>
      </c>
      <c r="G1904" s="76"/>
      <c r="H1904" s="76"/>
    </row>
    <row r="1905" spans="2:10" ht="15.75" thickBot="1" x14ac:dyDescent="0.3">
      <c r="B1905" s="31"/>
      <c r="C1905" s="44" t="s">
        <v>70</v>
      </c>
      <c r="D1905" s="45">
        <f>SUM(D1891:D1904)</f>
        <v>8370000</v>
      </c>
      <c r="E1905" s="45">
        <f>SUM(E1891:E1904)</f>
        <v>3593824</v>
      </c>
      <c r="F1905" s="46">
        <f>SUM(F1891:F1904)</f>
        <v>5280000</v>
      </c>
    </row>
    <row r="1906" spans="2:10" ht="15.75" thickBot="1" x14ac:dyDescent="0.3">
      <c r="B1906" s="35"/>
      <c r="C1906" s="44" t="s">
        <v>87</v>
      </c>
      <c r="D1906" s="45">
        <f>D1905+D1889+D1880+D1876</f>
        <v>9185000</v>
      </c>
      <c r="E1906" s="45">
        <f>E1905+E1889+E1880+E1876</f>
        <v>5031942</v>
      </c>
      <c r="F1906" s="46">
        <f>F1905+F1889+F1880+F1876</f>
        <v>7035000</v>
      </c>
      <c r="I1906" s="48"/>
      <c r="J1906" s="42"/>
    </row>
    <row r="1907" spans="2:10" x14ac:dyDescent="0.25">
      <c r="B1907" s="31" t="s">
        <v>88</v>
      </c>
      <c r="C1907" s="77" t="s">
        <v>89</v>
      </c>
      <c r="D1907" s="69"/>
      <c r="E1907" s="69"/>
      <c r="F1907" s="70"/>
    </row>
    <row r="1908" spans="2:10" x14ac:dyDescent="0.25">
      <c r="B1908" s="35">
        <v>1</v>
      </c>
      <c r="C1908" s="36" t="s">
        <v>57</v>
      </c>
      <c r="D1908" s="38">
        <f>[1]Actuals!D1924</f>
        <v>0</v>
      </c>
      <c r="E1908" s="38">
        <f>[1]Actuals!G1924</f>
        <v>0</v>
      </c>
      <c r="F1908" s="61">
        <f>[1]Actuals!J1924</f>
        <v>0</v>
      </c>
    </row>
    <row r="1909" spans="2:10" x14ac:dyDescent="0.25">
      <c r="B1909" s="35">
        <v>2</v>
      </c>
      <c r="C1909" s="36" t="s">
        <v>58</v>
      </c>
      <c r="D1909" s="38">
        <f>[1]Actuals!D1925</f>
        <v>0</v>
      </c>
      <c r="E1909" s="38">
        <f>[1]Actuals!G1925</f>
        <v>0</v>
      </c>
      <c r="F1909" s="61">
        <f>[1]Actuals!J1925</f>
        <v>0</v>
      </c>
    </row>
    <row r="1910" spans="2:10" x14ac:dyDescent="0.25">
      <c r="B1910" s="35">
        <v>3</v>
      </c>
      <c r="C1910" s="36" t="s">
        <v>90</v>
      </c>
      <c r="D1910" s="38">
        <f>[1]Actuals!D1926</f>
        <v>200000</v>
      </c>
      <c r="E1910" s="38">
        <f>[1]Actuals!G1926</f>
        <v>0</v>
      </c>
      <c r="F1910" s="61">
        <f>[1]Actuals!J1926</f>
        <v>200000</v>
      </c>
    </row>
    <row r="1911" spans="2:10" x14ac:dyDescent="0.25">
      <c r="B1911" s="35">
        <v>4</v>
      </c>
      <c r="C1911" s="36" t="s">
        <v>60</v>
      </c>
      <c r="D1911" s="38">
        <f>[1]Actuals!D1927</f>
        <v>200000</v>
      </c>
      <c r="E1911" s="38">
        <f>[1]Actuals!G1927</f>
        <v>0</v>
      </c>
      <c r="F1911" s="61">
        <f>[1]Actuals!J1927</f>
        <v>200000</v>
      </c>
    </row>
    <row r="1912" spans="2:10" ht="15.75" thickBot="1" x14ac:dyDescent="0.3">
      <c r="B1912" s="35">
        <v>5</v>
      </c>
      <c r="C1912" s="43" t="s">
        <v>61</v>
      </c>
      <c r="D1912" s="38">
        <f>[1]Actuals!D1928</f>
        <v>0</v>
      </c>
      <c r="E1912" s="38">
        <f>[1]Actuals!G1928</f>
        <v>0</v>
      </c>
      <c r="F1912" s="61">
        <f>[1]Actuals!J1928</f>
        <v>0</v>
      </c>
    </row>
    <row r="1913" spans="2:10" ht="15.75" thickBot="1" x14ac:dyDescent="0.3">
      <c r="B1913" s="31"/>
      <c r="C1913" s="44" t="s">
        <v>70</v>
      </c>
      <c r="D1913" s="45">
        <f>SUM(D1908:D1912)</f>
        <v>400000</v>
      </c>
      <c r="E1913" s="45">
        <f>SUM(E1908:E1912)</f>
        <v>0</v>
      </c>
      <c r="F1913" s="46">
        <f>SUM(F1908:F1912)</f>
        <v>400000</v>
      </c>
    </row>
    <row r="1914" spans="2:10" ht="15.75" thickBot="1" x14ac:dyDescent="0.3">
      <c r="B1914" s="85"/>
      <c r="C1914" s="44" t="s">
        <v>106</v>
      </c>
      <c r="D1914" s="45">
        <f>D1854+D1868+D1906+D1913+D1863</f>
        <v>30776512</v>
      </c>
      <c r="E1914" s="45">
        <f>E1854+E1868+E1906+E1913+E1863</f>
        <v>25799539</v>
      </c>
      <c r="F1914" s="46">
        <f>F1854+F1868+F1906+F1913+F1863</f>
        <v>33879232.666666664</v>
      </c>
      <c r="I1914" s="48"/>
      <c r="J1914" s="42"/>
    </row>
    <row r="1915" spans="2:10" x14ac:dyDescent="0.25">
      <c r="B1915" s="2"/>
      <c r="C1915" s="3" t="s">
        <v>12</v>
      </c>
      <c r="D1915" s="100"/>
      <c r="E1915" s="100"/>
      <c r="F1915" s="101"/>
    </row>
    <row r="1916" spans="2:10" x14ac:dyDescent="0.25">
      <c r="B1916" s="2"/>
      <c r="C1916" s="3"/>
      <c r="D1916" s="100"/>
      <c r="E1916" s="100"/>
      <c r="F1916" s="101"/>
    </row>
    <row r="1917" spans="2:10" ht="15.75" thickBot="1" x14ac:dyDescent="0.3">
      <c r="B1917" s="2"/>
      <c r="C1917" s="3"/>
      <c r="D1917" s="4"/>
      <c r="E1917" s="5"/>
      <c r="F1917" s="5"/>
    </row>
    <row r="1918" spans="2:10" ht="15" customHeight="1" x14ac:dyDescent="0.2">
      <c r="B1918" s="90" t="s">
        <v>0</v>
      </c>
      <c r="C1918" s="91" t="s">
        <v>170</v>
      </c>
      <c r="D1918" s="11">
        <v>44</v>
      </c>
      <c r="E1918" s="12" t="str">
        <f>$E$2</f>
        <v>PAKISTAN TOBACCO BOARD                                          BUDGET ESTIMATES,  2024-25</v>
      </c>
      <c r="F1918" s="13"/>
    </row>
    <row r="1919" spans="2:10" ht="12.75" customHeight="1" x14ac:dyDescent="0.2">
      <c r="B1919" s="92"/>
      <c r="C1919" s="93"/>
      <c r="D1919" s="17"/>
      <c r="E1919" s="18"/>
      <c r="F1919" s="19"/>
    </row>
    <row r="1920" spans="2:10" ht="30.75" thickBot="1" x14ac:dyDescent="0.25">
      <c r="B1920" s="20"/>
      <c r="C1920" s="21"/>
      <c r="D1920" s="22" t="str">
        <f>$D$4</f>
        <v>Budget Estimates                                             2023-24</v>
      </c>
      <c r="E1920" s="23" t="str">
        <f>$E$4</f>
        <v>Revised Estimates
 2023-24</v>
      </c>
      <c r="F1920" s="24" t="str">
        <f>$F$4</f>
        <v>Proposed Budget 
2024-2025</v>
      </c>
    </row>
    <row r="1921" spans="2:11" x14ac:dyDescent="0.25">
      <c r="B1921" s="31" t="s">
        <v>6</v>
      </c>
      <c r="C1921" s="32" t="s">
        <v>7</v>
      </c>
      <c r="D1921" s="33"/>
      <c r="E1921" s="33"/>
      <c r="F1921" s="34"/>
    </row>
    <row r="1922" spans="2:11" x14ac:dyDescent="0.25">
      <c r="B1922" s="31" t="s">
        <v>8</v>
      </c>
      <c r="C1922" s="32" t="s">
        <v>9</v>
      </c>
      <c r="D1922" s="33"/>
      <c r="E1922" s="33"/>
      <c r="F1922" s="34"/>
    </row>
    <row r="1923" spans="2:11" x14ac:dyDescent="0.25">
      <c r="B1923" s="35">
        <v>1</v>
      </c>
      <c r="C1923" s="36" t="s">
        <v>10</v>
      </c>
      <c r="D1923" s="37">
        <f>[1]Actuals!D1940</f>
        <v>975180</v>
      </c>
      <c r="E1923" s="38">
        <f>[1]Actuals!G1940</f>
        <v>1508214</v>
      </c>
      <c r="F1923" s="39">
        <f>[1]Actuals!J1940</f>
        <v>2138620</v>
      </c>
    </row>
    <row r="1924" spans="2:11" ht="15.75" thickBot="1" x14ac:dyDescent="0.3">
      <c r="B1924" s="35">
        <v>2</v>
      </c>
      <c r="C1924" s="43" t="s">
        <v>11</v>
      </c>
      <c r="D1924" s="37">
        <f>[1]Actuals!D1941</f>
        <v>0</v>
      </c>
      <c r="E1924" s="38">
        <f>[1]Actuals!G1941</f>
        <v>0</v>
      </c>
      <c r="F1924" s="39">
        <f>[1]Actuals!J1941</f>
        <v>0</v>
      </c>
    </row>
    <row r="1925" spans="2:11" ht="15.75" thickBot="1" x14ac:dyDescent="0.3">
      <c r="B1925" s="35" t="s">
        <v>12</v>
      </c>
      <c r="C1925" s="44" t="s">
        <v>13</v>
      </c>
      <c r="D1925" s="45">
        <f>SUM(D1923:D1924)</f>
        <v>975180</v>
      </c>
      <c r="E1925" s="45">
        <f>SUM(E1923:E1924)</f>
        <v>1508214</v>
      </c>
      <c r="F1925" s="46">
        <f>SUM(F1923:F1924)</f>
        <v>2138620</v>
      </c>
    </row>
    <row r="1926" spans="2:11" x14ac:dyDescent="0.25">
      <c r="B1926" s="31" t="s">
        <v>14</v>
      </c>
      <c r="C1926" s="77" t="s">
        <v>15</v>
      </c>
      <c r="D1926" s="69"/>
      <c r="E1926" s="69"/>
      <c r="F1926" s="70"/>
    </row>
    <row r="1927" spans="2:11" ht="15.75" thickBot="1" x14ac:dyDescent="0.3">
      <c r="B1927" s="35">
        <v>1</v>
      </c>
      <c r="C1927" s="36" t="s">
        <v>10</v>
      </c>
      <c r="D1927" s="37">
        <f>[1]Actuals!D1944</f>
        <v>810520</v>
      </c>
      <c r="E1927" s="38">
        <f>[1]Actuals!G1944</f>
        <v>266920</v>
      </c>
      <c r="F1927" s="39">
        <f>[1]Actuals!J1944</f>
        <v>275940</v>
      </c>
    </row>
    <row r="1928" spans="2:11" ht="15.75" thickBot="1" x14ac:dyDescent="0.3">
      <c r="B1928" s="35"/>
      <c r="C1928" s="44" t="s">
        <v>16</v>
      </c>
      <c r="D1928" s="45">
        <f>SUM(D1927:D1927)</f>
        <v>810520</v>
      </c>
      <c r="E1928" s="45">
        <f>SUM(E1927:E1927)</f>
        <v>266920</v>
      </c>
      <c r="F1928" s="46">
        <f>SUM(F1927:F1927)</f>
        <v>275940</v>
      </c>
    </row>
    <row r="1929" spans="2:11" x14ac:dyDescent="0.25">
      <c r="B1929" s="31" t="s">
        <v>17</v>
      </c>
      <c r="C1929" s="77" t="s">
        <v>18</v>
      </c>
      <c r="D1929" s="69"/>
      <c r="E1929" s="69"/>
      <c r="F1929" s="70"/>
    </row>
    <row r="1930" spans="2:11" x14ac:dyDescent="0.25">
      <c r="B1930" s="35">
        <v>1</v>
      </c>
      <c r="C1930" s="36" t="s">
        <v>164</v>
      </c>
      <c r="D1930" s="37">
        <f>[1]Actuals!D1947</f>
        <v>954048</v>
      </c>
      <c r="E1930" s="38">
        <f>[1]Actuals!G1947</f>
        <v>963394</v>
      </c>
      <c r="F1930" s="39">
        <f>[1]Actuals!J1947</f>
        <v>1460136</v>
      </c>
    </row>
    <row r="1931" spans="2:11" x14ac:dyDescent="0.25">
      <c r="B1931" s="35">
        <v>2</v>
      </c>
      <c r="C1931" s="36" t="s">
        <v>20</v>
      </c>
      <c r="D1931" s="37">
        <f>[1]Actuals!D1948</f>
        <v>569976</v>
      </c>
      <c r="E1931" s="38">
        <f>[1]Actuals!G1948</f>
        <v>672624</v>
      </c>
      <c r="F1931" s="39">
        <f>[1]Actuals!J1948</f>
        <v>1448736</v>
      </c>
    </row>
    <row r="1932" spans="2:11" x14ac:dyDescent="0.25">
      <c r="B1932" s="35">
        <v>3</v>
      </c>
      <c r="C1932" s="36" t="s">
        <v>21</v>
      </c>
      <c r="D1932" s="37">
        <f>[1]Actuals!D1949</f>
        <v>0</v>
      </c>
      <c r="E1932" s="38">
        <f>[1]Actuals!G1949</f>
        <v>0</v>
      </c>
      <c r="F1932" s="39">
        <f>[1]Actuals!J1949</f>
        <v>0</v>
      </c>
      <c r="G1932" s="40"/>
      <c r="H1932" s="40"/>
      <c r="I1932" s="41"/>
      <c r="K1932" s="51"/>
    </row>
    <row r="1933" spans="2:11" x14ac:dyDescent="0.25">
      <c r="B1933" s="35">
        <v>4</v>
      </c>
      <c r="C1933" s="36" t="s">
        <v>22</v>
      </c>
      <c r="D1933" s="37">
        <f>[1]Actuals!D1950</f>
        <v>10800</v>
      </c>
      <c r="E1933" s="38">
        <f>[1]Actuals!G1950</f>
        <v>10800</v>
      </c>
      <c r="F1933" s="39">
        <f>[1]Actuals!J1950</f>
        <v>10800</v>
      </c>
    </row>
    <row r="1934" spans="2:11" x14ac:dyDescent="0.25">
      <c r="B1934" s="35">
        <v>5</v>
      </c>
      <c r="C1934" s="36" t="s">
        <v>23</v>
      </c>
      <c r="D1934" s="37">
        <f>[1]Actuals!D1951</f>
        <v>297616.66666666669</v>
      </c>
      <c r="E1934" s="38">
        <f>[1]Actuals!G1951</f>
        <v>151450</v>
      </c>
      <c r="F1934" s="39">
        <f>[1]Actuals!J1951</f>
        <v>402426.66666666669</v>
      </c>
    </row>
    <row r="1935" spans="2:11" x14ac:dyDescent="0.25">
      <c r="B1935" s="35">
        <v>6</v>
      </c>
      <c r="C1935" s="36" t="s">
        <v>24</v>
      </c>
      <c r="D1935" s="37">
        <f>[1]Actuals!D1952</f>
        <v>58164</v>
      </c>
      <c r="E1935" s="38">
        <f>[1]Actuals!G1952</f>
        <v>58164</v>
      </c>
      <c r="F1935" s="39">
        <f>[1]Actuals!J1952</f>
        <v>80328</v>
      </c>
    </row>
    <row r="1936" spans="2:11" x14ac:dyDescent="0.25">
      <c r="B1936" s="35">
        <v>7</v>
      </c>
      <c r="C1936" s="36" t="s">
        <v>25</v>
      </c>
      <c r="D1936" s="37">
        <f>[1]Actuals!D1953</f>
        <v>0</v>
      </c>
      <c r="E1936" s="38">
        <f>[1]Actuals!G1953</f>
        <v>0</v>
      </c>
      <c r="F1936" s="39">
        <f>[1]Actuals!J1953</f>
        <v>0</v>
      </c>
    </row>
    <row r="1937" spans="2:10" x14ac:dyDescent="0.25">
      <c r="B1937" s="35">
        <v>8</v>
      </c>
      <c r="C1937" s="36" t="s">
        <v>26</v>
      </c>
      <c r="D1937" s="37">
        <f>[1]Actuals!D1954</f>
        <v>0</v>
      </c>
      <c r="E1937" s="38">
        <f>[1]Actuals!G1954</f>
        <v>0</v>
      </c>
      <c r="F1937" s="39">
        <f>[1]Actuals!J1954</f>
        <v>0</v>
      </c>
    </row>
    <row r="1938" spans="2:10" x14ac:dyDescent="0.25">
      <c r="B1938" s="35">
        <v>9</v>
      </c>
      <c r="C1938" s="36" t="s">
        <v>27</v>
      </c>
      <c r="D1938" s="37">
        <f>[1]Actuals!D1955</f>
        <v>0</v>
      </c>
      <c r="E1938" s="38">
        <f>[1]Actuals!G1955</f>
        <v>0</v>
      </c>
      <c r="F1938" s="39">
        <f>[1]Actuals!J1955</f>
        <v>0</v>
      </c>
    </row>
    <row r="1939" spans="2:10" x14ac:dyDescent="0.25">
      <c r="B1939" s="35">
        <v>10</v>
      </c>
      <c r="C1939" s="36" t="s">
        <v>28</v>
      </c>
      <c r="D1939" s="37">
        <f>[1]Actuals!D1956</f>
        <v>0</v>
      </c>
      <c r="E1939" s="38">
        <f>[1]Actuals!G1956</f>
        <v>0</v>
      </c>
      <c r="F1939" s="39">
        <f>[1]Actuals!J1956</f>
        <v>0</v>
      </c>
    </row>
    <row r="1940" spans="2:10" x14ac:dyDescent="0.25">
      <c r="B1940" s="35">
        <v>11</v>
      </c>
      <c r="C1940" s="36" t="s">
        <v>29</v>
      </c>
      <c r="D1940" s="37">
        <f>[1]Actuals!D1957</f>
        <v>0</v>
      </c>
      <c r="E1940" s="38">
        <f>[1]Actuals!G1957</f>
        <v>0</v>
      </c>
      <c r="F1940" s="39">
        <f>[1]Actuals!J1957</f>
        <v>0</v>
      </c>
    </row>
    <row r="1941" spans="2:10" x14ac:dyDescent="0.25">
      <c r="B1941" s="35">
        <v>12</v>
      </c>
      <c r="C1941" s="36" t="s">
        <v>30</v>
      </c>
      <c r="D1941" s="37">
        <f>[1]Actuals!D1958</f>
        <v>0</v>
      </c>
      <c r="E1941" s="38">
        <f>[1]Actuals!G1958</f>
        <v>0</v>
      </c>
      <c r="F1941" s="39">
        <f>[1]Actuals!J1958</f>
        <v>0</v>
      </c>
    </row>
    <row r="1942" spans="2:10" x14ac:dyDescent="0.25">
      <c r="B1942" s="35">
        <v>13</v>
      </c>
      <c r="C1942" s="36" t="s">
        <v>31</v>
      </c>
      <c r="D1942" s="37">
        <f>[1]Actuals!D1959</f>
        <v>0</v>
      </c>
      <c r="E1942" s="38">
        <f>[1]Actuals!G1959</f>
        <v>0</v>
      </c>
      <c r="F1942" s="39">
        <f>[1]Actuals!J1959</f>
        <v>0</v>
      </c>
    </row>
    <row r="1943" spans="2:10" x14ac:dyDescent="0.25">
      <c r="B1943" s="35">
        <v>14</v>
      </c>
      <c r="C1943" s="36" t="s">
        <v>100</v>
      </c>
      <c r="D1943" s="37">
        <f>[1]Actuals!D1960</f>
        <v>0</v>
      </c>
      <c r="E1943" s="38">
        <f>[1]Actuals!G1960</f>
        <v>0</v>
      </c>
      <c r="F1943" s="39">
        <f>[1]Actuals!J1960</f>
        <v>0</v>
      </c>
    </row>
    <row r="1944" spans="2:10" x14ac:dyDescent="0.25">
      <c r="B1944" s="35">
        <v>15</v>
      </c>
      <c r="C1944" s="36" t="s">
        <v>101</v>
      </c>
      <c r="D1944" s="37">
        <f>[1]Actuals!D1961</f>
        <v>0</v>
      </c>
      <c r="E1944" s="38">
        <f>[1]Actuals!G1961</f>
        <v>0</v>
      </c>
      <c r="F1944" s="39">
        <f>[1]Actuals!J1961</f>
        <v>0</v>
      </c>
    </row>
    <row r="1945" spans="2:10" x14ac:dyDescent="0.25">
      <c r="B1945" s="35">
        <v>16</v>
      </c>
      <c r="C1945" s="36" t="s">
        <v>34</v>
      </c>
      <c r="D1945" s="37">
        <f>[1]Actuals!D1962</f>
        <v>268392</v>
      </c>
      <c r="E1945" s="38">
        <f>[1]Actuals!G1962</f>
        <v>208956</v>
      </c>
      <c r="F1945" s="39">
        <f>[1]Actuals!J1962</f>
        <v>403608</v>
      </c>
      <c r="G1945" s="40"/>
      <c r="H1945" s="40"/>
      <c r="I1945" s="41"/>
    </row>
    <row r="1946" spans="2:10" x14ac:dyDescent="0.25">
      <c r="B1946" s="35">
        <v>17</v>
      </c>
      <c r="C1946" s="36" t="s">
        <v>35</v>
      </c>
      <c r="D1946" s="37">
        <f>[1]Actuals!D1963</f>
        <v>168168</v>
      </c>
      <c r="E1946" s="38">
        <f>[1]Actuals!G1963</f>
        <v>304714</v>
      </c>
      <c r="F1946" s="39">
        <f>[1]Actuals!J1963</f>
        <v>249300</v>
      </c>
      <c r="G1946" s="40"/>
      <c r="H1946" s="40"/>
      <c r="I1946" s="41"/>
    </row>
    <row r="1947" spans="2:10" x14ac:dyDescent="0.25">
      <c r="B1947" s="35">
        <v>18</v>
      </c>
      <c r="C1947" s="36" t="s">
        <v>36</v>
      </c>
      <c r="D1947" s="37">
        <f>[1]Actuals!D1964</f>
        <v>168168</v>
      </c>
      <c r="E1947" s="38">
        <f>[1]Actuals!G1964</f>
        <v>181754</v>
      </c>
      <c r="F1947" s="39">
        <f>[1]Actuals!J1964</f>
        <v>249300</v>
      </c>
      <c r="G1947" s="40"/>
      <c r="H1947" s="40"/>
      <c r="I1947" s="41"/>
    </row>
    <row r="1948" spans="2:10" x14ac:dyDescent="0.25">
      <c r="B1948" s="35">
        <v>19</v>
      </c>
      <c r="C1948" s="36" t="s">
        <v>37</v>
      </c>
      <c r="D1948" s="37">
        <f>[1]Actuals!D1965</f>
        <v>576236</v>
      </c>
      <c r="E1948" s="38">
        <f>[1]Actuals!G1965</f>
        <v>483128</v>
      </c>
      <c r="F1948" s="39">
        <f>[1]Actuals!J1965</f>
        <v>766046</v>
      </c>
      <c r="G1948" s="40"/>
      <c r="H1948" s="40"/>
      <c r="I1948" s="41"/>
    </row>
    <row r="1949" spans="2:10" x14ac:dyDescent="0.25">
      <c r="B1949" s="35">
        <v>20</v>
      </c>
      <c r="C1949" s="36" t="s">
        <v>38</v>
      </c>
      <c r="D1949" s="37">
        <f>[1]Actuals!D1966</f>
        <v>0</v>
      </c>
      <c r="E1949" s="38">
        <f>[1]Actuals!G1966</f>
        <v>0</v>
      </c>
      <c r="F1949" s="39">
        <f>[1]Actuals!J1966</f>
        <v>496709</v>
      </c>
      <c r="G1949" s="40"/>
      <c r="H1949" s="40"/>
      <c r="I1949" s="41"/>
    </row>
    <row r="1950" spans="2:10" ht="15.75" thickBot="1" x14ac:dyDescent="0.3">
      <c r="B1950" s="35">
        <v>21</v>
      </c>
      <c r="C1950" s="53" t="s">
        <v>39</v>
      </c>
      <c r="D1950" s="37">
        <f>[1]Actuals!D1967</f>
        <v>0</v>
      </c>
      <c r="E1950" s="38">
        <f>[1]Actuals!G1967</f>
        <v>0</v>
      </c>
      <c r="F1950" s="39">
        <f>[1]Actuals!J1967</f>
        <v>0</v>
      </c>
    </row>
    <row r="1951" spans="2:10" ht="15.75" thickBot="1" x14ac:dyDescent="0.3">
      <c r="B1951" s="35"/>
      <c r="C1951" s="44" t="s">
        <v>16</v>
      </c>
      <c r="D1951" s="45">
        <f>SUM(D1929:D1950)</f>
        <v>3071568.666666667</v>
      </c>
      <c r="E1951" s="45">
        <f>SUM(E1929:E1950)</f>
        <v>3034984</v>
      </c>
      <c r="F1951" s="46">
        <f>SUM(F1929:F1950)</f>
        <v>5567389.666666666</v>
      </c>
    </row>
    <row r="1952" spans="2:10" ht="15.75" thickBot="1" x14ac:dyDescent="0.3">
      <c r="B1952" s="35"/>
      <c r="C1952" s="44" t="s">
        <v>40</v>
      </c>
      <c r="D1952" s="45">
        <f>D1951+D1928+D1925</f>
        <v>4857268.666666667</v>
      </c>
      <c r="E1952" s="45">
        <f>E1951+E1928+E1925</f>
        <v>4810118</v>
      </c>
      <c r="F1952" s="46">
        <f>F1951+F1928+F1925</f>
        <v>7981949.666666666</v>
      </c>
      <c r="I1952" s="48"/>
      <c r="J1952" s="42"/>
    </row>
    <row r="1953" spans="2:12" ht="15" customHeight="1" x14ac:dyDescent="0.25">
      <c r="B1953" s="31" t="s">
        <v>41</v>
      </c>
      <c r="C1953" s="55" t="s">
        <v>42</v>
      </c>
      <c r="D1953" s="56"/>
      <c r="E1953" s="56"/>
      <c r="F1953" s="57"/>
      <c r="G1953" s="47"/>
      <c r="H1953" s="47"/>
      <c r="I1953" s="48"/>
      <c r="J1953" s="42"/>
    </row>
    <row r="1954" spans="2:12" x14ac:dyDescent="0.25">
      <c r="B1954" s="35">
        <v>1</v>
      </c>
      <c r="C1954" s="58" t="s">
        <v>43</v>
      </c>
      <c r="D1954" s="38">
        <f>[1]Actuals!D1971</f>
        <v>17500</v>
      </c>
      <c r="E1954" s="38">
        <f>[1]Actuals!G1971</f>
        <v>17500</v>
      </c>
      <c r="F1954" s="61">
        <f>[1]Actuals!J1971</f>
        <v>17500</v>
      </c>
      <c r="G1954" s="47"/>
      <c r="H1954" s="47"/>
      <c r="I1954" s="48"/>
      <c r="J1954" s="42"/>
    </row>
    <row r="1955" spans="2:12" x14ac:dyDescent="0.25">
      <c r="B1955" s="35">
        <v>2</v>
      </c>
      <c r="C1955" s="36" t="s">
        <v>44</v>
      </c>
      <c r="D1955" s="38">
        <f>[1]Actuals!D1972</f>
        <v>100000</v>
      </c>
      <c r="E1955" s="38">
        <f>[1]Actuals!G1972</f>
        <v>229800</v>
      </c>
      <c r="F1955" s="61">
        <f>[1]Actuals!J1972</f>
        <v>150000</v>
      </c>
      <c r="G1955" s="47"/>
      <c r="H1955" s="47"/>
      <c r="I1955" s="48"/>
      <c r="J1955" s="42"/>
    </row>
    <row r="1956" spans="2:12" x14ac:dyDescent="0.25">
      <c r="B1956" s="35">
        <v>3</v>
      </c>
      <c r="C1956" s="36" t="s">
        <v>45</v>
      </c>
      <c r="D1956" s="38">
        <f>[1]Actuals!D1973</f>
        <v>0</v>
      </c>
      <c r="E1956" s="38">
        <f>[1]Actuals!G1973</f>
        <v>0</v>
      </c>
      <c r="F1956" s="61">
        <f>[1]Actuals!J1973</f>
        <v>0</v>
      </c>
      <c r="G1956" s="47"/>
      <c r="H1956" s="47"/>
      <c r="I1956" s="48"/>
      <c r="J1956" s="42"/>
    </row>
    <row r="1957" spans="2:12" x14ac:dyDescent="0.25">
      <c r="B1957" s="35">
        <v>4</v>
      </c>
      <c r="C1957" s="36" t="s">
        <v>46</v>
      </c>
      <c r="D1957" s="38">
        <f>[1]Actuals!D1974</f>
        <v>190000</v>
      </c>
      <c r="E1957" s="38">
        <f>[1]Actuals!G1974</f>
        <v>100000</v>
      </c>
      <c r="F1957" s="61">
        <f>[1]Actuals!J1974</f>
        <v>250000</v>
      </c>
      <c r="G1957" s="47"/>
      <c r="H1957" s="47"/>
      <c r="I1957" s="48"/>
      <c r="J1957" s="42"/>
    </row>
    <row r="1958" spans="2:12" x14ac:dyDescent="0.25">
      <c r="B1958" s="35">
        <v>5</v>
      </c>
      <c r="C1958" s="36" t="s">
        <v>47</v>
      </c>
      <c r="D1958" s="38">
        <f>[1]Actuals!D1975</f>
        <v>0</v>
      </c>
      <c r="E1958" s="38">
        <f>[1]Actuals!G1975</f>
        <v>0</v>
      </c>
      <c r="F1958" s="61">
        <f>[1]Actuals!J1975</f>
        <v>0</v>
      </c>
      <c r="G1958" s="47"/>
      <c r="H1958" s="47"/>
      <c r="I1958" s="48"/>
      <c r="J1958" s="42"/>
    </row>
    <row r="1959" spans="2:12" x14ac:dyDescent="0.25">
      <c r="B1959" s="35">
        <v>6</v>
      </c>
      <c r="C1959" s="43" t="s">
        <v>48</v>
      </c>
      <c r="D1959" s="38">
        <f>[1]Actuals!D1976</f>
        <v>55000</v>
      </c>
      <c r="E1959" s="38">
        <f>[1]Actuals!G1976</f>
        <v>55000</v>
      </c>
      <c r="F1959" s="61">
        <f>[1]Actuals!J1976</f>
        <v>55000</v>
      </c>
      <c r="G1959" s="47"/>
      <c r="H1959" s="47"/>
      <c r="I1959" s="48"/>
      <c r="J1959" s="42"/>
    </row>
    <row r="1960" spans="2:12" ht="15.75" thickBot="1" x14ac:dyDescent="0.3">
      <c r="B1960" s="35">
        <v>7</v>
      </c>
      <c r="C1960" s="53" t="s">
        <v>49</v>
      </c>
      <c r="D1960" s="74">
        <f>[1]Actuals!D1977</f>
        <v>0</v>
      </c>
      <c r="E1960" s="74">
        <f>[1]Actuals!G1977</f>
        <v>0</v>
      </c>
      <c r="F1960" s="75">
        <f>[1]Actuals!J1977</f>
        <v>0</v>
      </c>
      <c r="G1960" s="119"/>
      <c r="H1960" s="120"/>
      <c r="I1960" s="50"/>
      <c r="J1960" s="84"/>
      <c r="L1960" s="8"/>
    </row>
    <row r="1961" spans="2:12" ht="15.75" thickBot="1" x14ac:dyDescent="0.3">
      <c r="B1961" s="35"/>
      <c r="C1961" s="44" t="s">
        <v>16</v>
      </c>
      <c r="D1961" s="45">
        <f>SUM(D1954:D1960)</f>
        <v>362500</v>
      </c>
      <c r="E1961" s="45">
        <f>SUM(E1954:E1960)</f>
        <v>402300</v>
      </c>
      <c r="F1961" s="46">
        <f>SUM(F1954:F1960)</f>
        <v>472500</v>
      </c>
      <c r="G1961" s="47"/>
      <c r="H1961" s="47"/>
      <c r="I1961" s="48"/>
      <c r="J1961" s="42"/>
    </row>
    <row r="1962" spans="2:12" x14ac:dyDescent="0.25">
      <c r="B1962" s="121" t="s">
        <v>50</v>
      </c>
      <c r="C1962" s="55" t="s">
        <v>165</v>
      </c>
      <c r="D1962" s="56"/>
      <c r="E1962" s="56"/>
      <c r="F1962" s="57"/>
    </row>
    <row r="1963" spans="2:12" x14ac:dyDescent="0.25">
      <c r="B1963" s="121" t="s">
        <v>166</v>
      </c>
      <c r="C1963" s="36" t="s">
        <v>167</v>
      </c>
      <c r="D1963" s="111">
        <f>[1]Actuals!D1980</f>
        <v>0</v>
      </c>
      <c r="E1963" s="38">
        <f>[1]Actuals!G1980</f>
        <v>0</v>
      </c>
      <c r="F1963" s="112">
        <f>[1]Actuals!J1980</f>
        <v>0</v>
      </c>
    </row>
    <row r="1964" spans="2:12" x14ac:dyDescent="0.25">
      <c r="B1964" s="121" t="s">
        <v>155</v>
      </c>
      <c r="C1964" s="36" t="s">
        <v>168</v>
      </c>
      <c r="D1964" s="111">
        <f>[1]Actuals!D1981</f>
        <v>0</v>
      </c>
      <c r="E1964" s="38">
        <f>[1]Actuals!G1981</f>
        <v>0</v>
      </c>
      <c r="F1964" s="112">
        <f>[1]Actuals!J1981</f>
        <v>0</v>
      </c>
    </row>
    <row r="1965" spans="2:12" ht="15.75" thickBot="1" x14ac:dyDescent="0.3">
      <c r="B1965" s="121" t="s">
        <v>17</v>
      </c>
      <c r="C1965" s="43" t="s">
        <v>169</v>
      </c>
      <c r="D1965" s="111">
        <f>[1]Actuals!D1982</f>
        <v>0</v>
      </c>
      <c r="E1965" s="38">
        <f>[1]Actuals!G1982</f>
        <v>0</v>
      </c>
      <c r="F1965" s="112">
        <f>[1]Actuals!J1982</f>
        <v>0</v>
      </c>
    </row>
    <row r="1966" spans="2:12" ht="15.75" thickBot="1" x14ac:dyDescent="0.3">
      <c r="B1966" s="35"/>
      <c r="C1966" s="44" t="s">
        <v>16</v>
      </c>
      <c r="D1966" s="45">
        <f>SUM(D1963:D1965)</f>
        <v>0</v>
      </c>
      <c r="E1966" s="45">
        <f>SUM(E1963:E1965)</f>
        <v>0</v>
      </c>
      <c r="F1966" s="46">
        <f>SUM(F1963:F1965)</f>
        <v>0</v>
      </c>
    </row>
    <row r="1967" spans="2:12" x14ac:dyDescent="0.25">
      <c r="B1967" s="31" t="s">
        <v>54</v>
      </c>
      <c r="C1967" s="77" t="s">
        <v>55</v>
      </c>
      <c r="D1967" s="69"/>
      <c r="E1967" s="69"/>
      <c r="F1967" s="70"/>
    </row>
    <row r="1968" spans="2:12" x14ac:dyDescent="0.25">
      <c r="B1968" s="31" t="s">
        <v>8</v>
      </c>
      <c r="C1968" s="78" t="s">
        <v>56</v>
      </c>
      <c r="D1968" s="79"/>
      <c r="E1968" s="79"/>
      <c r="F1968" s="80"/>
    </row>
    <row r="1969" spans="2:6" x14ac:dyDescent="0.25">
      <c r="B1969" s="35">
        <v>1</v>
      </c>
      <c r="C1969" s="36" t="s">
        <v>57</v>
      </c>
      <c r="D1969" s="111">
        <f>[1]Actuals!D1986</f>
        <v>0</v>
      </c>
      <c r="E1969" s="38">
        <f>[1]Actuals!G1980</f>
        <v>0</v>
      </c>
      <c r="F1969" s="112">
        <f>[1]Actuals!J1986</f>
        <v>0</v>
      </c>
    </row>
    <row r="1970" spans="2:6" x14ac:dyDescent="0.25">
      <c r="B1970" s="35">
        <v>2</v>
      </c>
      <c r="C1970" s="36" t="s">
        <v>58</v>
      </c>
      <c r="D1970" s="111">
        <f>[1]Actuals!D1987</f>
        <v>5000</v>
      </c>
      <c r="E1970" s="38">
        <f>[1]Actuals!G1981</f>
        <v>0</v>
      </c>
      <c r="F1970" s="112">
        <f>[1]Actuals!J1987</f>
        <v>5000</v>
      </c>
    </row>
    <row r="1971" spans="2:6" x14ac:dyDescent="0.25">
      <c r="B1971" s="35">
        <v>3</v>
      </c>
      <c r="C1971" s="36" t="s">
        <v>90</v>
      </c>
      <c r="D1971" s="111">
        <f>[1]Actuals!D1988</f>
        <v>5000</v>
      </c>
      <c r="E1971" s="38">
        <f>[1]Actuals!G1982</f>
        <v>0</v>
      </c>
      <c r="F1971" s="112">
        <f>[1]Actuals!J1988</f>
        <v>5000</v>
      </c>
    </row>
    <row r="1972" spans="2:6" x14ac:dyDescent="0.25">
      <c r="B1972" s="35">
        <v>4</v>
      </c>
      <c r="C1972" s="36" t="s">
        <v>60</v>
      </c>
      <c r="D1972" s="111">
        <f>[1]Actuals!D1989</f>
        <v>5000</v>
      </c>
      <c r="E1972" s="38">
        <f>[1]Actuals!G1983</f>
        <v>0</v>
      </c>
      <c r="F1972" s="112">
        <f>[1]Actuals!J1989</f>
        <v>5000</v>
      </c>
    </row>
    <row r="1973" spans="2:6" ht="15.75" thickBot="1" x14ac:dyDescent="0.3">
      <c r="B1973" s="35">
        <v>5</v>
      </c>
      <c r="C1973" s="43" t="s">
        <v>61</v>
      </c>
      <c r="D1973" s="111">
        <f>[1]Actuals!D1990</f>
        <v>0</v>
      </c>
      <c r="E1973" s="38">
        <f>[1]Actuals!G1984</f>
        <v>0</v>
      </c>
      <c r="F1973" s="112">
        <f>[1]Actuals!J1990</f>
        <v>0</v>
      </c>
    </row>
    <row r="1974" spans="2:6" ht="15.75" thickBot="1" x14ac:dyDescent="0.3">
      <c r="B1974" s="35"/>
      <c r="C1974" s="44" t="s">
        <v>62</v>
      </c>
      <c r="D1974" s="45">
        <f>SUM(D1969:D1973)</f>
        <v>15000</v>
      </c>
      <c r="E1974" s="45">
        <f>SUM(E1969:E1973)</f>
        <v>0</v>
      </c>
      <c r="F1974" s="46">
        <f>SUM(F1969:F1973)</f>
        <v>15000</v>
      </c>
    </row>
    <row r="1975" spans="2:6" x14ac:dyDescent="0.25">
      <c r="B1975" s="31" t="s">
        <v>14</v>
      </c>
      <c r="C1975" s="77" t="s">
        <v>64</v>
      </c>
      <c r="D1975" s="69"/>
      <c r="E1975" s="69"/>
      <c r="F1975" s="70"/>
    </row>
    <row r="1976" spans="2:6" x14ac:dyDescent="0.25">
      <c r="B1976" s="35">
        <v>1</v>
      </c>
      <c r="C1976" s="36" t="s">
        <v>65</v>
      </c>
      <c r="D1976" s="38">
        <f>[1]Actuals!D1993</f>
        <v>50000</v>
      </c>
      <c r="E1976" s="38">
        <f>[1]Actuals!G1993</f>
        <v>123200</v>
      </c>
      <c r="F1976" s="61">
        <f>[1]Actuals!J1993</f>
        <v>100000</v>
      </c>
    </row>
    <row r="1977" spans="2:6" ht="15.75" thickBot="1" x14ac:dyDescent="0.3">
      <c r="B1977" s="35">
        <v>2</v>
      </c>
      <c r="C1977" s="43" t="s">
        <v>66</v>
      </c>
      <c r="D1977" s="38">
        <f>[1]Actuals!D1994</f>
        <v>0</v>
      </c>
      <c r="E1977" s="38">
        <f>[1]Actuals!G1994</f>
        <v>0</v>
      </c>
      <c r="F1977" s="61">
        <f>[1]Actuals!J1994</f>
        <v>0</v>
      </c>
    </row>
    <row r="1978" spans="2:6" ht="15.75" thickBot="1" x14ac:dyDescent="0.3">
      <c r="B1978" s="85"/>
      <c r="C1978" s="44" t="s">
        <v>62</v>
      </c>
      <c r="D1978" s="45">
        <f>SUM(D1976:D1977)</f>
        <v>50000</v>
      </c>
      <c r="E1978" s="45">
        <f>SUM(E1976:E1977)</f>
        <v>123200</v>
      </c>
      <c r="F1978" s="46">
        <f>SUM(F1976:F1977)</f>
        <v>100000</v>
      </c>
    </row>
    <row r="1979" spans="2:6" x14ac:dyDescent="0.25">
      <c r="B1979" s="86"/>
      <c r="C1979" s="87"/>
      <c r="D1979" s="88"/>
      <c r="E1979" s="88"/>
      <c r="F1979" s="88"/>
    </row>
    <row r="1980" spans="2:6" ht="15.75" thickBot="1" x14ac:dyDescent="0.3">
      <c r="B1980" s="86"/>
      <c r="C1980" s="87"/>
      <c r="D1980" s="88"/>
      <c r="E1980" s="88"/>
      <c r="F1980" s="88"/>
    </row>
    <row r="1981" spans="2:6" ht="15" customHeight="1" x14ac:dyDescent="0.2">
      <c r="B1981" s="90" t="s">
        <v>0</v>
      </c>
      <c r="C1981" s="91" t="s">
        <v>170</v>
      </c>
      <c r="D1981" s="11">
        <v>45</v>
      </c>
      <c r="E1981" s="12" t="str">
        <f>$E$2</f>
        <v>PAKISTAN TOBACCO BOARD                                          BUDGET ESTIMATES,  2024-25</v>
      </c>
      <c r="F1981" s="13"/>
    </row>
    <row r="1982" spans="2:6" ht="12.75" customHeight="1" x14ac:dyDescent="0.2">
      <c r="B1982" s="92"/>
      <c r="C1982" s="93"/>
      <c r="D1982" s="17"/>
      <c r="E1982" s="18"/>
      <c r="F1982" s="19"/>
    </row>
    <row r="1983" spans="2:6" ht="30.75" thickBot="1" x14ac:dyDescent="0.25">
      <c r="B1983" s="20"/>
      <c r="C1983" s="21"/>
      <c r="D1983" s="22" t="str">
        <f>$D$4</f>
        <v>Budget Estimates                                             2023-24</v>
      </c>
      <c r="E1983" s="23" t="str">
        <f>$E$4</f>
        <v>Revised Estimates
 2023-24</v>
      </c>
      <c r="F1983" s="24" t="str">
        <f>$F$4</f>
        <v>Proposed Budget 
2024-2025</v>
      </c>
    </row>
    <row r="1984" spans="2:6" x14ac:dyDescent="0.25">
      <c r="B1984" s="31" t="s">
        <v>17</v>
      </c>
      <c r="C1984" s="77" t="s">
        <v>67</v>
      </c>
      <c r="D1984" s="69"/>
      <c r="E1984" s="69"/>
      <c r="F1984" s="70"/>
    </row>
    <row r="1985" spans="2:10" x14ac:dyDescent="0.25">
      <c r="B1985" s="35">
        <v>1</v>
      </c>
      <c r="C1985" s="36" t="s">
        <v>68</v>
      </c>
      <c r="D1985" s="38">
        <f>[1]Actuals!D1997</f>
        <v>5000</v>
      </c>
      <c r="E1985" s="38">
        <f>[1]Actuals!G1997</f>
        <v>0</v>
      </c>
      <c r="F1985" s="61">
        <f>[1]Actuals!J1997</f>
        <v>5000</v>
      </c>
    </row>
    <row r="1986" spans="2:10" ht="15.75" thickBot="1" x14ac:dyDescent="0.3">
      <c r="B1986" s="35">
        <v>2</v>
      </c>
      <c r="C1986" s="43" t="s">
        <v>69</v>
      </c>
      <c r="D1986" s="38">
        <f>[1]Actuals!D1998</f>
        <v>0</v>
      </c>
      <c r="E1986" s="38">
        <f>[1]Actuals!G1998</f>
        <v>0</v>
      </c>
      <c r="F1986" s="61">
        <f>[1]Actuals!J1998</f>
        <v>0</v>
      </c>
    </row>
    <row r="1987" spans="2:10" ht="15.75" thickBot="1" x14ac:dyDescent="0.3">
      <c r="B1987" s="31"/>
      <c r="C1987" s="44" t="s">
        <v>70</v>
      </c>
      <c r="D1987" s="45">
        <f>SUM(D1985:D1986)</f>
        <v>5000</v>
      </c>
      <c r="E1987" s="45">
        <f>SUM(E1985:E1986)</f>
        <v>0</v>
      </c>
      <c r="F1987" s="46">
        <f>SUM(F1985:F1986)</f>
        <v>5000</v>
      </c>
    </row>
    <row r="1988" spans="2:10" x14ac:dyDescent="0.25">
      <c r="B1988" s="31" t="s">
        <v>71</v>
      </c>
      <c r="C1988" s="32" t="s">
        <v>72</v>
      </c>
      <c r="D1988" s="33"/>
      <c r="E1988" s="33"/>
      <c r="F1988" s="34"/>
    </row>
    <row r="1989" spans="2:10" x14ac:dyDescent="0.25">
      <c r="B1989" s="35">
        <v>1</v>
      </c>
      <c r="C1989" s="36" t="s">
        <v>73</v>
      </c>
      <c r="D1989" s="111">
        <f>[1]Actuals!D2006</f>
        <v>0</v>
      </c>
      <c r="E1989" s="38">
        <f>[1]Actuals!G2006</f>
        <v>0</v>
      </c>
      <c r="F1989" s="112">
        <f>[1]Actuals!J2006</f>
        <v>0</v>
      </c>
    </row>
    <row r="1990" spans="2:10" x14ac:dyDescent="0.25">
      <c r="B1990" s="35">
        <f>B1989+1</f>
        <v>2</v>
      </c>
      <c r="C1990" s="36" t="s">
        <v>74</v>
      </c>
      <c r="D1990" s="111">
        <f>[1]Actuals!D2007</f>
        <v>5000</v>
      </c>
      <c r="E1990" s="38">
        <f>[1]Actuals!G2007</f>
        <v>0</v>
      </c>
      <c r="F1990" s="112">
        <f>[1]Actuals!J2007</f>
        <v>5000</v>
      </c>
    </row>
    <row r="1991" spans="2:10" x14ac:dyDescent="0.25">
      <c r="B1991" s="35">
        <f t="shared" ref="B1991:B2001" si="25">B1990+1</f>
        <v>3</v>
      </c>
      <c r="C1991" s="36" t="s">
        <v>75</v>
      </c>
      <c r="D1991" s="111">
        <f>[1]Actuals!D2008</f>
        <v>5000</v>
      </c>
      <c r="E1991" s="38">
        <f>[1]Actuals!G2008</f>
        <v>0</v>
      </c>
      <c r="F1991" s="112">
        <f>[1]Actuals!J2008</f>
        <v>5000</v>
      </c>
    </row>
    <row r="1992" spans="2:10" x14ac:dyDescent="0.25">
      <c r="B1992" s="35">
        <f t="shared" si="25"/>
        <v>4</v>
      </c>
      <c r="C1992" s="36" t="s">
        <v>76</v>
      </c>
      <c r="D1992" s="111">
        <f>[1]Actuals!D2009</f>
        <v>0</v>
      </c>
      <c r="E1992" s="38">
        <f>[1]Actuals!G2009</f>
        <v>0</v>
      </c>
      <c r="F1992" s="112">
        <f>[1]Actuals!J2009</f>
        <v>0</v>
      </c>
    </row>
    <row r="1993" spans="2:10" x14ac:dyDescent="0.25">
      <c r="B1993" s="35">
        <f t="shared" si="25"/>
        <v>5</v>
      </c>
      <c r="C1993" s="36" t="s">
        <v>77</v>
      </c>
      <c r="D1993" s="111">
        <f>[1]Actuals!D2010</f>
        <v>0</v>
      </c>
      <c r="E1993" s="38">
        <f>[1]Actuals!G2010</f>
        <v>0</v>
      </c>
      <c r="F1993" s="112">
        <f>[1]Actuals!J2010</f>
        <v>0</v>
      </c>
      <c r="J1993" s="158"/>
    </row>
    <row r="1994" spans="2:10" x14ac:dyDescent="0.25">
      <c r="B1994" s="35">
        <f t="shared" si="25"/>
        <v>6</v>
      </c>
      <c r="C1994" s="36" t="s">
        <v>78</v>
      </c>
      <c r="D1994" s="111">
        <f>[1]Actuals!D2011</f>
        <v>0</v>
      </c>
      <c r="E1994" s="38">
        <f>[1]Actuals!G2011</f>
        <v>0</v>
      </c>
      <c r="F1994" s="112">
        <f>[1]Actuals!J2011</f>
        <v>0</v>
      </c>
    </row>
    <row r="1995" spans="2:10" x14ac:dyDescent="0.25">
      <c r="B1995" s="35">
        <v>7</v>
      </c>
      <c r="C1995" s="95" t="s">
        <v>79</v>
      </c>
      <c r="D1995" s="111">
        <f>[1]Actuals!D2012</f>
        <v>0</v>
      </c>
      <c r="E1995" s="38">
        <f>[1]Actuals!G2012</f>
        <v>0</v>
      </c>
      <c r="F1995" s="112">
        <f>[1]Actuals!J2012</f>
        <v>0</v>
      </c>
    </row>
    <row r="1996" spans="2:10" x14ac:dyDescent="0.25">
      <c r="B1996" s="35">
        <v>8</v>
      </c>
      <c r="C1996" s="36" t="s">
        <v>80</v>
      </c>
      <c r="D1996" s="111">
        <f>[1]Actuals!D2013</f>
        <v>0</v>
      </c>
      <c r="E1996" s="38">
        <f>[1]Actuals!G2013</f>
        <v>0</v>
      </c>
      <c r="F1996" s="112">
        <f>[1]Actuals!J2013</f>
        <v>0</v>
      </c>
    </row>
    <row r="1997" spans="2:10" x14ac:dyDescent="0.25">
      <c r="B1997" s="35">
        <f>B1996+1</f>
        <v>9</v>
      </c>
      <c r="C1997" s="36" t="s">
        <v>81</v>
      </c>
      <c r="D1997" s="111">
        <f>[1]Actuals!D2014</f>
        <v>0</v>
      </c>
      <c r="E1997" s="38">
        <f>[1]Actuals!G2014</f>
        <v>0</v>
      </c>
      <c r="F1997" s="112">
        <f>[1]Actuals!J2014</f>
        <v>0</v>
      </c>
    </row>
    <row r="1998" spans="2:10" s="8" customFormat="1" x14ac:dyDescent="0.25">
      <c r="B1998" s="35">
        <f t="shared" si="25"/>
        <v>10</v>
      </c>
      <c r="C1998" s="36" t="s">
        <v>82</v>
      </c>
      <c r="D1998" s="111">
        <f>[1]Actuals!D2015</f>
        <v>0</v>
      </c>
      <c r="E1998" s="38">
        <f>[1]Actuals!G2015</f>
        <v>0</v>
      </c>
      <c r="F1998" s="112">
        <f>[1]Actuals!J2015</f>
        <v>0</v>
      </c>
      <c r="G1998" s="142"/>
      <c r="H1998" s="142"/>
      <c r="I1998" s="30"/>
      <c r="J1998" s="1"/>
    </row>
    <row r="1999" spans="2:10" x14ac:dyDescent="0.25">
      <c r="B1999" s="35">
        <f t="shared" si="25"/>
        <v>11</v>
      </c>
      <c r="C1999" s="36" t="s">
        <v>83</v>
      </c>
      <c r="D1999" s="111">
        <f>[1]Actuals!D2016</f>
        <v>0</v>
      </c>
      <c r="E1999" s="38">
        <f>[1]Actuals!G2016</f>
        <v>0</v>
      </c>
      <c r="F1999" s="112">
        <f>[1]Actuals!J2016</f>
        <v>0</v>
      </c>
    </row>
    <row r="2000" spans="2:10" x14ac:dyDescent="0.25">
      <c r="B2000" s="35">
        <f t="shared" si="25"/>
        <v>12</v>
      </c>
      <c r="C2000" s="36" t="s">
        <v>84</v>
      </c>
      <c r="D2000" s="111">
        <f>[1]Actuals!D2017</f>
        <v>0</v>
      </c>
      <c r="E2000" s="38">
        <f>[1]Actuals!G2017</f>
        <v>0</v>
      </c>
      <c r="F2000" s="112">
        <f>[1]Actuals!J2017</f>
        <v>0</v>
      </c>
    </row>
    <row r="2001" spans="2:11" x14ac:dyDescent="0.25">
      <c r="B2001" s="35">
        <f t="shared" si="25"/>
        <v>13</v>
      </c>
      <c r="C2001" s="36" t="s">
        <v>85</v>
      </c>
      <c r="D2001" s="111">
        <f>[1]Actuals!D2018</f>
        <v>0</v>
      </c>
      <c r="E2001" s="38">
        <f>[1]Actuals!G2018</f>
        <v>0</v>
      </c>
      <c r="F2001" s="112">
        <f>[1]Actuals!J2018</f>
        <v>0</v>
      </c>
    </row>
    <row r="2002" spans="2:11" ht="15.75" thickBot="1" x14ac:dyDescent="0.3">
      <c r="B2002" s="35">
        <v>14</v>
      </c>
      <c r="C2002" s="53" t="s">
        <v>86</v>
      </c>
      <c r="D2002" s="116">
        <f>[1]Actuals!D2020</f>
        <v>20000</v>
      </c>
      <c r="E2002" s="97">
        <f>[1]Actuals!G2020</f>
        <v>0</v>
      </c>
      <c r="F2002" s="117">
        <f>[1]Actuals!J2020</f>
        <v>20000</v>
      </c>
    </row>
    <row r="2003" spans="2:11" ht="15.75" thickBot="1" x14ac:dyDescent="0.3">
      <c r="B2003" s="31"/>
      <c r="C2003" s="44" t="s">
        <v>70</v>
      </c>
      <c r="D2003" s="45">
        <f>SUM(D1989:D2002)</f>
        <v>30000</v>
      </c>
      <c r="E2003" s="45">
        <f>SUM(E1989:E2002)</f>
        <v>0</v>
      </c>
      <c r="F2003" s="46">
        <f>SUM(F1989:F2002)</f>
        <v>30000</v>
      </c>
    </row>
    <row r="2004" spans="2:11" ht="15.75" thickBot="1" x14ac:dyDescent="0.3">
      <c r="B2004" s="35"/>
      <c r="C2004" s="44" t="s">
        <v>87</v>
      </c>
      <c r="D2004" s="45">
        <f>D2003+D1987+D1978+D1974</f>
        <v>100000</v>
      </c>
      <c r="E2004" s="45">
        <f>E2003+E1987+E1978+E1974</f>
        <v>123200</v>
      </c>
      <c r="F2004" s="46">
        <f>F2003+F1987+F1978+F1974</f>
        <v>150000</v>
      </c>
      <c r="I2004" s="48"/>
      <c r="J2004" s="42"/>
    </row>
    <row r="2005" spans="2:11" x14ac:dyDescent="0.25">
      <c r="B2005" s="31" t="s">
        <v>88</v>
      </c>
      <c r="C2005" s="77" t="s">
        <v>89</v>
      </c>
      <c r="D2005" s="69"/>
      <c r="E2005" s="69"/>
      <c r="F2005" s="70"/>
    </row>
    <row r="2006" spans="2:11" x14ac:dyDescent="0.25">
      <c r="B2006" s="35">
        <v>1</v>
      </c>
      <c r="C2006" s="36" t="s">
        <v>57</v>
      </c>
      <c r="D2006" s="111">
        <f>[1]Actuals!D2024</f>
        <v>0</v>
      </c>
      <c r="E2006" s="38">
        <f>[1]Actuals!G2024</f>
        <v>0</v>
      </c>
      <c r="F2006" s="112">
        <f>[1]Actuals!J2024</f>
        <v>0</v>
      </c>
    </row>
    <row r="2007" spans="2:11" x14ac:dyDescent="0.25">
      <c r="B2007" s="35">
        <v>2</v>
      </c>
      <c r="C2007" s="36" t="s">
        <v>58</v>
      </c>
      <c r="D2007" s="111">
        <f>[1]Actuals!D2025</f>
        <v>0</v>
      </c>
      <c r="E2007" s="38">
        <f>[1]Actuals!G2025</f>
        <v>0</v>
      </c>
      <c r="F2007" s="112">
        <f>[1]Actuals!J2025</f>
        <v>0</v>
      </c>
    </row>
    <row r="2008" spans="2:11" x14ac:dyDescent="0.25">
      <c r="B2008" s="35">
        <v>3</v>
      </c>
      <c r="C2008" s="36" t="s">
        <v>90</v>
      </c>
      <c r="D2008" s="111">
        <f>[1]Actuals!D2026</f>
        <v>0</v>
      </c>
      <c r="E2008" s="38">
        <f>[1]Actuals!G2026</f>
        <v>0</v>
      </c>
      <c r="F2008" s="112">
        <f>[1]Actuals!J2026</f>
        <v>0</v>
      </c>
    </row>
    <row r="2009" spans="2:11" x14ac:dyDescent="0.25">
      <c r="B2009" s="35">
        <v>4</v>
      </c>
      <c r="C2009" s="36" t="s">
        <v>60</v>
      </c>
      <c r="D2009" s="111">
        <f>[1]Actuals!D2027</f>
        <v>5000</v>
      </c>
      <c r="E2009" s="38">
        <f>[1]Actuals!G2027</f>
        <v>0</v>
      </c>
      <c r="F2009" s="112">
        <f>[1]Actuals!J2027</f>
        <v>5000</v>
      </c>
    </row>
    <row r="2010" spans="2:11" ht="15.75" thickBot="1" x14ac:dyDescent="0.3">
      <c r="B2010" s="35">
        <v>5</v>
      </c>
      <c r="C2010" s="43" t="s">
        <v>61</v>
      </c>
      <c r="D2010" s="111">
        <f>[1]Actuals!D2028</f>
        <v>0</v>
      </c>
      <c r="E2010" s="38">
        <f>[1]Actuals!G2028</f>
        <v>0</v>
      </c>
      <c r="F2010" s="112">
        <f>[1]Actuals!J2028</f>
        <v>0</v>
      </c>
    </row>
    <row r="2011" spans="2:11" ht="15.75" thickBot="1" x14ac:dyDescent="0.3">
      <c r="B2011" s="31"/>
      <c r="C2011" s="44" t="s">
        <v>70</v>
      </c>
      <c r="D2011" s="45">
        <f>SUM(D2006:D2010)</f>
        <v>5000</v>
      </c>
      <c r="E2011" s="45">
        <f>SUM(E2006:E2010)</f>
        <v>0</v>
      </c>
      <c r="F2011" s="46">
        <f>SUM(F2006:F2010)</f>
        <v>5000</v>
      </c>
    </row>
    <row r="2012" spans="2:11" ht="15.75" thickBot="1" x14ac:dyDescent="0.3">
      <c r="B2012" s="85"/>
      <c r="C2012" s="44" t="s">
        <v>171</v>
      </c>
      <c r="D2012" s="45">
        <f>D1952+D1966+D2004+D2011+D1961</f>
        <v>5324768.666666667</v>
      </c>
      <c r="E2012" s="45">
        <f>E1952+E1966+E2004+E2011+E1961</f>
        <v>5335618</v>
      </c>
      <c r="F2012" s="46">
        <f>F1952+F1966+F2004+F2011+F1961</f>
        <v>8609449.666666666</v>
      </c>
      <c r="I2012" s="48"/>
      <c r="J2012" s="42"/>
    </row>
    <row r="2013" spans="2:11" x14ac:dyDescent="0.25">
      <c r="B2013" s="2"/>
      <c r="C2013" s="3" t="s">
        <v>12</v>
      </c>
      <c r="D2013" s="100"/>
      <c r="E2013" s="100"/>
      <c r="F2013" s="101"/>
    </row>
    <row r="2014" spans="2:11" x14ac:dyDescent="0.25">
      <c r="B2014" s="2"/>
      <c r="C2014" s="3"/>
      <c r="D2014" s="100"/>
      <c r="E2014" s="100"/>
      <c r="F2014" s="101"/>
    </row>
    <row r="2016" spans="2:11" x14ac:dyDescent="0.25">
      <c r="D2016" s="160">
        <f>D101+D204+D301+D402+D530+D652+D773+D898+D1023+D1136+D1249+D1363+D1476+D1589+D1703+D1816+D1914+D2012</f>
        <v>707953221.39999986</v>
      </c>
      <c r="E2016" s="160">
        <f>E101+E204+E301+E402+E530+E652+E773+E898+E1023+E1136+E1249+E1363+E1476+E1589+E1703+E1816+E1914+E2012</f>
        <v>547136724.41666663</v>
      </c>
      <c r="F2016" s="160">
        <f>F101+F204+F301+F402+F530+F652+F773+F898+F1023+F1136+F1249+F1363+F1476+F1589+F1703+F1816+F1914+F2012</f>
        <v>875049983.33333325</v>
      </c>
      <c r="G2016" s="161"/>
      <c r="H2016" s="161"/>
      <c r="I2016" s="162"/>
      <c r="J2016" s="163"/>
      <c r="K2016" s="164"/>
    </row>
    <row r="2017" spans="2:11" x14ac:dyDescent="0.25">
      <c r="D2017" s="165">
        <f>D2016/1000000</f>
        <v>707.95322139999985</v>
      </c>
      <c r="E2017" s="165">
        <f>E2016/1000000</f>
        <v>547.13672441666665</v>
      </c>
      <c r="F2017" s="165">
        <f>F2016/1000000</f>
        <v>875.04998333333322</v>
      </c>
      <c r="I2017" s="166"/>
    </row>
    <row r="2018" spans="2:11" x14ac:dyDescent="0.25">
      <c r="F2018" s="169">
        <f>'[1]All Heads budget position'!J141</f>
        <v>875.04998333333322</v>
      </c>
    </row>
    <row r="2019" spans="2:11" x14ac:dyDescent="0.25">
      <c r="F2019" s="169">
        <f>F2017-F2018</f>
        <v>0</v>
      </c>
    </row>
    <row r="2020" spans="2:11" ht="15.75" thickBot="1" x14ac:dyDescent="0.3"/>
    <row r="2021" spans="2:11" ht="12.75" customHeight="1" x14ac:dyDescent="0.2">
      <c r="B2021" s="170" t="s">
        <v>172</v>
      </c>
      <c r="C2021" s="171"/>
      <c r="D2021" s="171"/>
      <c r="E2021" s="171"/>
      <c r="F2021" s="172"/>
    </row>
    <row r="2022" spans="2:11" ht="12.75" customHeight="1" x14ac:dyDescent="0.2">
      <c r="B2022" s="173"/>
      <c r="C2022" s="174"/>
      <c r="D2022" s="174"/>
      <c r="E2022" s="174"/>
      <c r="F2022" s="175"/>
    </row>
    <row r="2023" spans="2:11" ht="61.5" customHeight="1" thickBot="1" x14ac:dyDescent="0.25">
      <c r="B2023" s="176"/>
      <c r="C2023" s="177"/>
      <c r="D2023" s="177"/>
      <c r="E2023" s="177"/>
      <c r="F2023" s="178"/>
    </row>
    <row r="2024" spans="2:11" ht="15.75" thickBot="1" x14ac:dyDescent="0.3">
      <c r="B2024" s="179"/>
      <c r="C2024" s="180"/>
      <c r="D2024" s="180"/>
      <c r="E2024" s="180"/>
      <c r="F2024" s="180"/>
    </row>
    <row r="2025" spans="2:11" ht="15.75" customHeight="1" thickBot="1" x14ac:dyDescent="0.25">
      <c r="B2025" s="181" t="s">
        <v>173</v>
      </c>
      <c r="C2025" s="182"/>
      <c r="D2025" s="183" t="s">
        <v>174</v>
      </c>
      <c r="E2025" s="184" t="s">
        <v>175</v>
      </c>
      <c r="F2025" s="185" t="s">
        <v>176</v>
      </c>
    </row>
    <row r="2026" spans="2:11" ht="44.25" customHeight="1" thickBot="1" x14ac:dyDescent="0.25">
      <c r="B2026" s="186"/>
      <c r="C2026" s="187"/>
      <c r="D2026" s="188"/>
      <c r="E2026" s="189"/>
      <c r="F2026" s="190"/>
      <c r="I2026" s="184" t="s">
        <v>177</v>
      </c>
      <c r="J2026" s="184" t="s">
        <v>178</v>
      </c>
      <c r="K2026" s="185" t="s">
        <v>174</v>
      </c>
    </row>
    <row r="2027" spans="2:11" ht="15.75" thickBot="1" x14ac:dyDescent="0.3">
      <c r="B2027" s="2"/>
      <c r="C2027" s="5"/>
      <c r="D2027" s="191"/>
      <c r="E2027" s="100"/>
      <c r="F2027" s="191"/>
      <c r="I2027" s="189"/>
      <c r="J2027" s="189"/>
      <c r="K2027" s="190"/>
    </row>
    <row r="2028" spans="2:11" ht="15" customHeight="1" x14ac:dyDescent="0.2">
      <c r="B2028" s="192">
        <v>1</v>
      </c>
      <c r="C2028" s="193" t="s">
        <v>179</v>
      </c>
      <c r="D2028" s="194">
        <f>I2028/1000000</f>
        <v>373.31883139999997</v>
      </c>
      <c r="E2028" s="194">
        <f t="shared" ref="E2028:F2028" si="26">J2028/1000000</f>
        <v>304.48602041666663</v>
      </c>
      <c r="F2028" s="194">
        <f t="shared" si="26"/>
        <v>442.87885333333338</v>
      </c>
      <c r="I2028" s="195">
        <f>'[1]All Heads budget position'!D36</f>
        <v>373318831.39999998</v>
      </c>
      <c r="J2028" s="195">
        <f>'[1]All Heads budget position'!G36</f>
        <v>304486020.41666663</v>
      </c>
      <c r="K2028" s="195">
        <f>'[1]All Heads budget position'!J36</f>
        <v>442878853.33333337</v>
      </c>
    </row>
    <row r="2029" spans="2:11" ht="15" customHeight="1" x14ac:dyDescent="0.2">
      <c r="B2029" s="196"/>
      <c r="C2029" s="197"/>
      <c r="D2029" s="198"/>
      <c r="E2029" s="198"/>
      <c r="F2029" s="198"/>
      <c r="I2029" s="199"/>
      <c r="J2029" s="199"/>
      <c r="K2029" s="199"/>
    </row>
    <row r="2030" spans="2:11" ht="15" customHeight="1" x14ac:dyDescent="0.2">
      <c r="B2030" s="196"/>
      <c r="C2030" s="197"/>
      <c r="D2030" s="198"/>
      <c r="E2030" s="198"/>
      <c r="F2030" s="198"/>
      <c r="I2030" s="199"/>
      <c r="J2030" s="199"/>
      <c r="K2030" s="199"/>
    </row>
    <row r="2031" spans="2:11" ht="12.75" customHeight="1" x14ac:dyDescent="0.2">
      <c r="B2031" s="196">
        <v>2</v>
      </c>
      <c r="C2031" s="197" t="s">
        <v>180</v>
      </c>
      <c r="D2031" s="198">
        <f t="shared" ref="D2031:F2031" si="27">I2031/1000000</f>
        <v>140.56461999999999</v>
      </c>
      <c r="E2031" s="198">
        <f t="shared" si="27"/>
        <v>140</v>
      </c>
      <c r="F2031" s="198">
        <f t="shared" si="27"/>
        <v>150</v>
      </c>
      <c r="I2031" s="199">
        <f>'[1]All Heads budget position'!D42</f>
        <v>140564620</v>
      </c>
      <c r="J2031" s="199">
        <f>'[1]All Heads budget position'!G42</f>
        <v>140000000</v>
      </c>
      <c r="K2031" s="199">
        <f>'[1]All Heads budget position'!J42</f>
        <v>150000000</v>
      </c>
    </row>
    <row r="2032" spans="2:11" ht="12.75" customHeight="1" x14ac:dyDescent="0.2">
      <c r="B2032" s="196"/>
      <c r="C2032" s="197"/>
      <c r="D2032" s="198"/>
      <c r="E2032" s="198"/>
      <c r="F2032" s="198"/>
      <c r="I2032" s="199"/>
      <c r="J2032" s="199"/>
      <c r="K2032" s="199"/>
    </row>
    <row r="2033" spans="2:11" ht="12.75" customHeight="1" x14ac:dyDescent="0.2">
      <c r="B2033" s="196"/>
      <c r="C2033" s="197"/>
      <c r="D2033" s="198"/>
      <c r="E2033" s="198"/>
      <c r="F2033" s="198"/>
      <c r="I2033" s="199"/>
      <c r="J2033" s="199"/>
      <c r="K2033" s="199"/>
    </row>
    <row r="2034" spans="2:11" ht="12.75" customHeight="1" x14ac:dyDescent="0.2">
      <c r="B2034" s="196">
        <v>3</v>
      </c>
      <c r="C2034" s="197" t="s">
        <v>181</v>
      </c>
      <c r="D2034" s="200">
        <f t="shared" ref="D2034:F2034" si="28">I2034/1000000</f>
        <v>10.585000000000001</v>
      </c>
      <c r="E2034" s="200">
        <f t="shared" si="28"/>
        <v>12.106992</v>
      </c>
      <c r="F2034" s="200">
        <f t="shared" si="28"/>
        <v>15</v>
      </c>
      <c r="I2034" s="199">
        <f>'[1]All Heads budget position'!D41</f>
        <v>10585000</v>
      </c>
      <c r="J2034" s="199">
        <f>'[1]All Heads budget position'!G41</f>
        <v>12106992</v>
      </c>
      <c r="K2034" s="199">
        <f>'[1]All Heads budget position'!J41</f>
        <v>15000000</v>
      </c>
    </row>
    <row r="2035" spans="2:11" ht="12.75" customHeight="1" x14ac:dyDescent="0.2">
      <c r="B2035" s="196"/>
      <c r="C2035" s="197"/>
      <c r="D2035" s="198"/>
      <c r="E2035" s="198"/>
      <c r="F2035" s="198"/>
      <c r="G2035" s="40"/>
      <c r="I2035" s="199"/>
      <c r="J2035" s="199"/>
      <c r="K2035" s="199"/>
    </row>
    <row r="2036" spans="2:11" ht="12.75" customHeight="1" x14ac:dyDescent="0.2">
      <c r="B2036" s="196"/>
      <c r="C2036" s="197"/>
      <c r="D2036" s="198"/>
      <c r="E2036" s="198"/>
      <c r="F2036" s="198"/>
      <c r="I2036" s="199"/>
      <c r="J2036" s="199"/>
      <c r="K2036" s="199"/>
    </row>
    <row r="2037" spans="2:11" ht="12.75" customHeight="1" x14ac:dyDescent="0.2">
      <c r="B2037" s="196">
        <v>4</v>
      </c>
      <c r="C2037" s="197" t="s">
        <v>182</v>
      </c>
      <c r="D2037" s="200">
        <f t="shared" ref="D2037:F2037" si="29">I2037/1000000</f>
        <v>183.48477</v>
      </c>
      <c r="E2037" s="200">
        <f t="shared" si="29"/>
        <v>90.543711999999886</v>
      </c>
      <c r="F2037" s="200">
        <f t="shared" si="29"/>
        <v>267.17113000000001</v>
      </c>
      <c r="I2037" s="199">
        <f>'[1]All Heads budget position'!D136-'[1]All Heads budget position'!D36-'[1]All Heads budget position'!D41-'[1]All Heads budget position'!D42</f>
        <v>183484770</v>
      </c>
      <c r="J2037" s="199">
        <f>'[1]All Heads budget position'!G136-'[1]All Heads budget position'!G36-'[1]All Heads budget position'!G41-'[1]All Heads budget position'!G42</f>
        <v>90543711.999999881</v>
      </c>
      <c r="K2037" s="199">
        <f>'[1]All Heads budget position'!J136-'[1]All Heads budget position'!J36-'[1]All Heads budget position'!J41-'[1]All Heads budget position'!J42</f>
        <v>267171130</v>
      </c>
    </row>
    <row r="2038" spans="2:11" ht="12.75" customHeight="1" x14ac:dyDescent="0.2">
      <c r="B2038" s="196"/>
      <c r="C2038" s="197"/>
      <c r="D2038" s="198"/>
      <c r="E2038" s="198"/>
      <c r="F2038" s="198"/>
      <c r="I2038" s="199"/>
      <c r="J2038" s="199"/>
      <c r="K2038" s="199"/>
    </row>
    <row r="2039" spans="2:11" ht="13.5" customHeight="1" thickBot="1" x14ac:dyDescent="0.25">
      <c r="B2039" s="201"/>
      <c r="C2039" s="202"/>
      <c r="D2039" s="198"/>
      <c r="E2039" s="198"/>
      <c r="F2039" s="198"/>
      <c r="I2039" s="199"/>
      <c r="J2039" s="199"/>
      <c r="K2039" s="199"/>
    </row>
    <row r="2040" spans="2:11" ht="15" customHeight="1" x14ac:dyDescent="0.2">
      <c r="B2040" s="203" t="s">
        <v>183</v>
      </c>
      <c r="C2040" s="204"/>
      <c r="D2040" s="205">
        <f>SUM(D2028:D2039)</f>
        <v>707.95322140000007</v>
      </c>
      <c r="E2040" s="205">
        <f t="shared" ref="E2040:F2040" si="30">SUM(E2028:E2039)</f>
        <v>547.13672441666654</v>
      </c>
      <c r="F2040" s="205">
        <f t="shared" si="30"/>
        <v>875.04998333333333</v>
      </c>
      <c r="I2040" s="199">
        <f>SUM(I2028:I2039)</f>
        <v>707953221.39999998</v>
      </c>
      <c r="J2040" s="199">
        <f t="shared" ref="J2040:K2040" si="31">SUM(J2028:J2039)</f>
        <v>547136724.41666651</v>
      </c>
      <c r="K2040" s="199">
        <f t="shared" si="31"/>
        <v>875049983.33333337</v>
      </c>
    </row>
    <row r="2041" spans="2:11" ht="15.75" customHeight="1" thickBot="1" x14ac:dyDescent="0.25">
      <c r="B2041" s="206"/>
      <c r="C2041" s="207"/>
      <c r="D2041" s="208"/>
      <c r="E2041" s="208"/>
      <c r="F2041" s="208"/>
      <c r="I2041" s="199"/>
      <c r="J2041" s="199"/>
      <c r="K2041" s="199"/>
    </row>
    <row r="2042" spans="2:11" x14ac:dyDescent="0.25">
      <c r="B2042" s="2"/>
      <c r="C2042" s="5"/>
      <c r="D2042" s="191"/>
      <c r="E2042" s="100"/>
      <c r="F2042" s="191"/>
      <c r="I2042" s="30">
        <f>'[1]All Heads budget position'!D136</f>
        <v>707953221.39999998</v>
      </c>
      <c r="J2042" s="1">
        <f>'[1]All Heads budget position'!G136</f>
        <v>547136724.41666651</v>
      </c>
      <c r="K2042" s="1">
        <f>'[1]All Heads budget position'!J136</f>
        <v>875049983.33333337</v>
      </c>
    </row>
    <row r="2043" spans="2:11" x14ac:dyDescent="0.25">
      <c r="B2043" s="2"/>
      <c r="C2043" s="5"/>
      <c r="D2043" s="191"/>
      <c r="E2043" s="100"/>
      <c r="F2043" s="191"/>
      <c r="I2043" s="162">
        <f>I2040-I2042</f>
        <v>0</v>
      </c>
      <c r="J2043" s="162">
        <f t="shared" ref="J2043:K2043" si="32">J2040-J2042</f>
        <v>0</v>
      </c>
      <c r="K2043" s="162">
        <f t="shared" si="32"/>
        <v>0</v>
      </c>
    </row>
    <row r="2044" spans="2:11" x14ac:dyDescent="0.25">
      <c r="B2044" s="2"/>
      <c r="C2044" s="5"/>
      <c r="D2044" s="191"/>
      <c r="E2044" s="100"/>
      <c r="F2044" s="191"/>
    </row>
    <row r="2045" spans="2:11" x14ac:dyDescent="0.25">
      <c r="B2045" s="2"/>
      <c r="C2045" s="5"/>
      <c r="D2045" s="191"/>
      <c r="E2045" s="100"/>
      <c r="F2045" s="191"/>
      <c r="I2045" s="209">
        <f>I2042/1000000</f>
        <v>707.95322139999996</v>
      </c>
      <c r="J2045" s="209">
        <f t="shared" ref="J2045:K2045" si="33">J2042/1000000</f>
        <v>547.13672441666654</v>
      </c>
      <c r="K2045" s="209">
        <f t="shared" si="33"/>
        <v>875.04998333333333</v>
      </c>
    </row>
    <row r="2046" spans="2:11" x14ac:dyDescent="0.25">
      <c r="B2046" s="2"/>
      <c r="C2046" s="5"/>
      <c r="D2046" s="191"/>
      <c r="E2046" s="100"/>
      <c r="F2046" s="191"/>
    </row>
    <row r="2047" spans="2:11" x14ac:dyDescent="0.25">
      <c r="B2047" s="2"/>
      <c r="C2047" s="5"/>
      <c r="D2047" s="191"/>
      <c r="E2047" s="100"/>
      <c r="F2047" s="191"/>
    </row>
    <row r="2048" spans="2:11" x14ac:dyDescent="0.25">
      <c r="B2048" s="2"/>
      <c r="C2048" s="5"/>
      <c r="D2048" s="191"/>
      <c r="E2048" s="100"/>
      <c r="F2048" s="191"/>
      <c r="G2048" s="40"/>
    </row>
    <row r="2049" spans="2:7" x14ac:dyDescent="0.25">
      <c r="B2049" s="2"/>
      <c r="C2049" s="5"/>
      <c r="D2049" s="191"/>
      <c r="E2049" s="100"/>
      <c r="F2049" s="191"/>
      <c r="G2049" s="40"/>
    </row>
    <row r="2050" spans="2:7" x14ac:dyDescent="0.25">
      <c r="B2050" s="2"/>
      <c r="C2050" s="5"/>
      <c r="D2050" s="191"/>
      <c r="E2050" s="100"/>
      <c r="F2050" s="191"/>
      <c r="G2050" s="40"/>
    </row>
    <row r="2051" spans="2:7" x14ac:dyDescent="0.25">
      <c r="B2051" s="2"/>
      <c r="C2051" s="5"/>
      <c r="D2051" s="191"/>
      <c r="E2051" s="100"/>
      <c r="F2051" s="191"/>
      <c r="G2051" s="40"/>
    </row>
    <row r="2052" spans="2:7" x14ac:dyDescent="0.25">
      <c r="B2052" s="2"/>
      <c r="C2052" s="5"/>
      <c r="D2052" s="191"/>
      <c r="E2052" s="100"/>
      <c r="F2052" s="191"/>
    </row>
    <row r="2053" spans="2:7" x14ac:dyDescent="0.25">
      <c r="B2053" s="2"/>
      <c r="C2053" s="128"/>
      <c r="D2053" s="88"/>
      <c r="E2053" s="88"/>
      <c r="F2053" s="88"/>
    </row>
    <row r="2054" spans="2:7" x14ac:dyDescent="0.25">
      <c r="B2054" s="2"/>
      <c r="C2054" s="128"/>
      <c r="D2054" s="88"/>
      <c r="E2054" s="88"/>
      <c r="F2054" s="88"/>
    </row>
    <row r="2055" spans="2:7" x14ac:dyDescent="0.25">
      <c r="B2055" s="179"/>
      <c r="C2055" s="180"/>
      <c r="D2055" s="180"/>
      <c r="E2055" s="180"/>
      <c r="F2055" s="180"/>
      <c r="G2055" s="47"/>
    </row>
    <row r="2056" spans="2:7" x14ac:dyDescent="0.25">
      <c r="B2056" s="2"/>
      <c r="C2056" s="5"/>
      <c r="D2056" s="100"/>
      <c r="E2056" s="100"/>
      <c r="F2056" s="100"/>
      <c r="G2056" s="47"/>
    </row>
    <row r="2057" spans="2:7" x14ac:dyDescent="0.25">
      <c r="B2057" s="2"/>
      <c r="C2057" s="5"/>
      <c r="D2057" s="100"/>
      <c r="E2057" s="100"/>
      <c r="F2057" s="100"/>
      <c r="G2057" s="47"/>
    </row>
    <row r="2058" spans="2:7" x14ac:dyDescent="0.25">
      <c r="B2058" s="2"/>
      <c r="C2058" s="5"/>
      <c r="D2058" s="100"/>
      <c r="E2058" s="100"/>
      <c r="F2058" s="100"/>
      <c r="G2058" s="47"/>
    </row>
    <row r="2059" spans="2:7" x14ac:dyDescent="0.25">
      <c r="B2059" s="2"/>
      <c r="C2059" s="5"/>
      <c r="D2059" s="100"/>
      <c r="E2059" s="100"/>
      <c r="F2059" s="100"/>
      <c r="G2059" s="47"/>
    </row>
    <row r="2060" spans="2:7" x14ac:dyDescent="0.25">
      <c r="B2060" s="2"/>
      <c r="C2060" s="5"/>
      <c r="D2060" s="100"/>
      <c r="E2060" s="100"/>
      <c r="F2060" s="100"/>
      <c r="G2060" s="47"/>
    </row>
    <row r="2061" spans="2:7" x14ac:dyDescent="0.25">
      <c r="B2061" s="2"/>
      <c r="C2061" s="5"/>
      <c r="D2061" s="100"/>
      <c r="E2061" s="100"/>
      <c r="F2061" s="100"/>
      <c r="G2061" s="47"/>
    </row>
    <row r="2062" spans="2:7" x14ac:dyDescent="0.25">
      <c r="B2062" s="2"/>
      <c r="C2062" s="5"/>
      <c r="D2062" s="100"/>
      <c r="E2062" s="100"/>
      <c r="F2062" s="100"/>
      <c r="G2062" s="119"/>
    </row>
    <row r="2063" spans="2:7" x14ac:dyDescent="0.25">
      <c r="B2063" s="2"/>
      <c r="C2063" s="128"/>
      <c r="D2063" s="88"/>
      <c r="E2063" s="88"/>
      <c r="F2063" s="88"/>
      <c r="G2063" s="47"/>
    </row>
    <row r="2064" spans="2:7" x14ac:dyDescent="0.25">
      <c r="B2064" s="210"/>
      <c r="C2064" s="180"/>
      <c r="D2064" s="180"/>
      <c r="E2064" s="180"/>
      <c r="F2064" s="180"/>
    </row>
    <row r="2065" spans="2:6" x14ac:dyDescent="0.25">
      <c r="B2065" s="210"/>
      <c r="C2065" s="5"/>
      <c r="D2065" s="211"/>
      <c r="E2065" s="100"/>
      <c r="F2065" s="211"/>
    </row>
    <row r="2066" spans="2:6" x14ac:dyDescent="0.25">
      <c r="B2066" s="210"/>
      <c r="C2066" s="5"/>
      <c r="D2066" s="211"/>
      <c r="E2066" s="100"/>
      <c r="F2066" s="211"/>
    </row>
    <row r="2067" spans="2:6" x14ac:dyDescent="0.25">
      <c r="B2067" s="210"/>
      <c r="C2067" s="5"/>
      <c r="D2067" s="211"/>
      <c r="E2067" s="100"/>
      <c r="F2067" s="211"/>
    </row>
    <row r="2068" spans="2:6" x14ac:dyDescent="0.25">
      <c r="B2068" s="2"/>
      <c r="C2068" s="128"/>
      <c r="D2068" s="88"/>
      <c r="E2068" s="88"/>
      <c r="F2068" s="88"/>
    </row>
    <row r="2069" spans="2:6" x14ac:dyDescent="0.25">
      <c r="B2069" s="179"/>
      <c r="C2069" s="180"/>
      <c r="D2069" s="180"/>
      <c r="E2069" s="180"/>
      <c r="F2069" s="180"/>
    </row>
    <row r="2070" spans="2:6" x14ac:dyDescent="0.25">
      <c r="B2070" s="179"/>
      <c r="C2070" s="180"/>
      <c r="D2070" s="180"/>
      <c r="E2070" s="180"/>
      <c r="F2070" s="180"/>
    </row>
    <row r="2071" spans="2:6" x14ac:dyDescent="0.25">
      <c r="B2071" s="2"/>
      <c r="C2071" s="5"/>
      <c r="D2071" s="211"/>
      <c r="E2071" s="100"/>
      <c r="F2071" s="211"/>
    </row>
    <row r="2072" spans="2:6" x14ac:dyDescent="0.25">
      <c r="B2072" s="2"/>
      <c r="C2072" s="5"/>
      <c r="D2072" s="211"/>
      <c r="E2072" s="100"/>
      <c r="F2072" s="211"/>
    </row>
    <row r="2073" spans="2:6" x14ac:dyDescent="0.25">
      <c r="B2073" s="2"/>
      <c r="C2073" s="5"/>
      <c r="D2073" s="211"/>
      <c r="E2073" s="100"/>
      <c r="F2073" s="211"/>
    </row>
    <row r="2074" spans="2:6" x14ac:dyDescent="0.25">
      <c r="B2074" s="2"/>
      <c r="C2074" s="5"/>
      <c r="D2074" s="211"/>
      <c r="E2074" s="100"/>
      <c r="F2074" s="211"/>
    </row>
    <row r="2075" spans="2:6" x14ac:dyDescent="0.25">
      <c r="B2075" s="2"/>
      <c r="C2075" s="5"/>
      <c r="D2075" s="211"/>
      <c r="E2075" s="100"/>
      <c r="F2075" s="211"/>
    </row>
    <row r="2076" spans="2:6" x14ac:dyDescent="0.25">
      <c r="B2076" s="2"/>
      <c r="C2076" s="128"/>
      <c r="D2076" s="88"/>
      <c r="E2076" s="88"/>
      <c r="F2076" s="88"/>
    </row>
    <row r="2077" spans="2:6" x14ac:dyDescent="0.25">
      <c r="B2077" s="179"/>
      <c r="C2077" s="180"/>
      <c r="D2077" s="180"/>
      <c r="E2077" s="180"/>
      <c r="F2077" s="180"/>
    </row>
    <row r="2078" spans="2:6" x14ac:dyDescent="0.25">
      <c r="B2078" s="2"/>
      <c r="C2078" s="5"/>
      <c r="D2078" s="100"/>
      <c r="E2078" s="100"/>
      <c r="F2078" s="100"/>
    </row>
    <row r="2079" spans="2:6" x14ac:dyDescent="0.25">
      <c r="B2079" s="2"/>
      <c r="C2079" s="5"/>
      <c r="D2079" s="100"/>
      <c r="E2079" s="100"/>
      <c r="F2079" s="100"/>
    </row>
    <row r="2080" spans="2:6" x14ac:dyDescent="0.25">
      <c r="B2080" s="2"/>
      <c r="C2080" s="128"/>
      <c r="D2080" s="88"/>
      <c r="E2080" s="88"/>
      <c r="F2080" s="88"/>
    </row>
    <row r="2081" spans="2:6" x14ac:dyDescent="0.25">
      <c r="B2081" s="86"/>
      <c r="C2081" s="87"/>
      <c r="D2081" s="88"/>
      <c r="E2081" s="88"/>
      <c r="F2081" s="88"/>
    </row>
  </sheetData>
  <mergeCells count="458">
    <mergeCell ref="K2040:K2041"/>
    <mergeCell ref="B2040:C2041"/>
    <mergeCell ref="D2040:D2041"/>
    <mergeCell ref="E2040:E2041"/>
    <mergeCell ref="F2040:F2041"/>
    <mergeCell ref="I2040:I2041"/>
    <mergeCell ref="J2040:J2041"/>
    <mergeCell ref="J2034:J2036"/>
    <mergeCell ref="K2034:K2036"/>
    <mergeCell ref="B2037:B2039"/>
    <mergeCell ref="C2037:C2039"/>
    <mergeCell ref="D2037:D2039"/>
    <mergeCell ref="E2037:E2039"/>
    <mergeCell ref="F2037:F2039"/>
    <mergeCell ref="I2037:I2039"/>
    <mergeCell ref="J2037:J2039"/>
    <mergeCell ref="K2037:K2039"/>
    <mergeCell ref="B2034:B2036"/>
    <mergeCell ref="C2034:C2036"/>
    <mergeCell ref="D2034:D2036"/>
    <mergeCell ref="E2034:E2036"/>
    <mergeCell ref="F2034:F2036"/>
    <mergeCell ref="I2034:I2036"/>
    <mergeCell ref="K2028:K2030"/>
    <mergeCell ref="B2031:B2033"/>
    <mergeCell ref="C2031:C2033"/>
    <mergeCell ref="D2031:D2033"/>
    <mergeCell ref="E2031:E2033"/>
    <mergeCell ref="F2031:F2033"/>
    <mergeCell ref="I2031:I2033"/>
    <mergeCell ref="J2031:J2033"/>
    <mergeCell ref="K2031:K2033"/>
    <mergeCell ref="I2026:I2027"/>
    <mergeCell ref="J2026:J2027"/>
    <mergeCell ref="K2026:K2027"/>
    <mergeCell ref="B2028:B2030"/>
    <mergeCell ref="C2028:C2030"/>
    <mergeCell ref="D2028:D2030"/>
    <mergeCell ref="E2028:E2030"/>
    <mergeCell ref="F2028:F2030"/>
    <mergeCell ref="I2028:I2030"/>
    <mergeCell ref="J2028:J2030"/>
    <mergeCell ref="C1984:F1984"/>
    <mergeCell ref="C1988:F1988"/>
    <mergeCell ref="C2005:F2005"/>
    <mergeCell ref="B2021:F2023"/>
    <mergeCell ref="B2025:C2026"/>
    <mergeCell ref="D2025:D2026"/>
    <mergeCell ref="E2025:E2026"/>
    <mergeCell ref="F2025:F2026"/>
    <mergeCell ref="C1967:F1967"/>
    <mergeCell ref="C1968:F1968"/>
    <mergeCell ref="C1975:F1975"/>
    <mergeCell ref="B1981:B1983"/>
    <mergeCell ref="C1981:C1983"/>
    <mergeCell ref="D1981:D1982"/>
    <mergeCell ref="E1981:F1982"/>
    <mergeCell ref="C1921:F1921"/>
    <mergeCell ref="C1922:F1922"/>
    <mergeCell ref="C1926:F1926"/>
    <mergeCell ref="C1929:F1929"/>
    <mergeCell ref="C1953:F1953"/>
    <mergeCell ref="C1962:F1962"/>
    <mergeCell ref="C1886:F1886"/>
    <mergeCell ref="C1890:F1890"/>
    <mergeCell ref="C1907:F1907"/>
    <mergeCell ref="B1918:B1920"/>
    <mergeCell ref="C1918:C1920"/>
    <mergeCell ref="D1918:D1919"/>
    <mergeCell ref="E1918:F1919"/>
    <mergeCell ref="C1870:F1870"/>
    <mergeCell ref="C1877:F1877"/>
    <mergeCell ref="B1883:B1885"/>
    <mergeCell ref="C1883:C1885"/>
    <mergeCell ref="D1883:D1884"/>
    <mergeCell ref="E1883:F1884"/>
    <mergeCell ref="C1824:F1824"/>
    <mergeCell ref="C1828:F1828"/>
    <mergeCell ref="C1831:F1831"/>
    <mergeCell ref="C1855:F1855"/>
    <mergeCell ref="C1864:F1864"/>
    <mergeCell ref="C1869:F1869"/>
    <mergeCell ref="L1810:N1810"/>
    <mergeCell ref="B1820:B1822"/>
    <mergeCell ref="C1820:C1822"/>
    <mergeCell ref="D1820:D1821"/>
    <mergeCell ref="E1820:F1821"/>
    <mergeCell ref="C1823:F1823"/>
    <mergeCell ref="C1776:F1776"/>
    <mergeCell ref="C1777:F1777"/>
    <mergeCell ref="C1784:F1784"/>
    <mergeCell ref="C1788:F1788"/>
    <mergeCell ref="C1792:F1792"/>
    <mergeCell ref="C1809:F1809"/>
    <mergeCell ref="C1752:F1752"/>
    <mergeCell ref="B1769:B1771"/>
    <mergeCell ref="C1769:C1771"/>
    <mergeCell ref="D1769:D1770"/>
    <mergeCell ref="E1769:F1770"/>
    <mergeCell ref="C1772:F1772"/>
    <mergeCell ref="C1710:F1710"/>
    <mergeCell ref="C1711:F1711"/>
    <mergeCell ref="C1715:F1715"/>
    <mergeCell ref="C1718:F1718"/>
    <mergeCell ref="C1742:F1742"/>
    <mergeCell ref="C1751:F1751"/>
    <mergeCell ref="C1663:F1663"/>
    <mergeCell ref="C1670:F1670"/>
    <mergeCell ref="C1674:F1674"/>
    <mergeCell ref="C1678:F1678"/>
    <mergeCell ref="C1695:F1695"/>
    <mergeCell ref="B1707:B1709"/>
    <mergeCell ref="C1707:C1709"/>
    <mergeCell ref="D1707:D1708"/>
    <mergeCell ref="E1707:F1708"/>
    <mergeCell ref="B1655:B1657"/>
    <mergeCell ref="C1655:C1657"/>
    <mergeCell ref="D1655:D1656"/>
    <mergeCell ref="E1655:F1656"/>
    <mergeCell ref="C1658:F1658"/>
    <mergeCell ref="C1662:F1662"/>
    <mergeCell ref="C1597:F1597"/>
    <mergeCell ref="C1601:F1601"/>
    <mergeCell ref="C1604:F1604"/>
    <mergeCell ref="C1628:F1628"/>
    <mergeCell ref="C1637:F1637"/>
    <mergeCell ref="C1638:F1638"/>
    <mergeCell ref="C1582:F1582"/>
    <mergeCell ref="B1593:B1595"/>
    <mergeCell ref="C1593:C1595"/>
    <mergeCell ref="D1593:D1594"/>
    <mergeCell ref="E1593:F1594"/>
    <mergeCell ref="C1596:F1596"/>
    <mergeCell ref="C1545:F1545"/>
    <mergeCell ref="C1549:F1549"/>
    <mergeCell ref="C1550:F1550"/>
    <mergeCell ref="C1557:F1557"/>
    <mergeCell ref="C1561:F1561"/>
    <mergeCell ref="C1565:F1565"/>
    <mergeCell ref="C1488:F1488"/>
    <mergeCell ref="C1491:F1491"/>
    <mergeCell ref="C1515:F1515"/>
    <mergeCell ref="C1524:F1524"/>
    <mergeCell ref="C1525:F1525"/>
    <mergeCell ref="B1542:B1544"/>
    <mergeCell ref="C1542:C1544"/>
    <mergeCell ref="D1542:D1543"/>
    <mergeCell ref="E1542:F1543"/>
    <mergeCell ref="B1480:B1482"/>
    <mergeCell ref="C1480:C1482"/>
    <mergeCell ref="D1480:D1481"/>
    <mergeCell ref="E1480:F1481"/>
    <mergeCell ref="C1483:F1483"/>
    <mergeCell ref="C1484:F1484"/>
    <mergeCell ref="C1436:F1436"/>
    <mergeCell ref="C1437:F1437"/>
    <mergeCell ref="C1444:F1444"/>
    <mergeCell ref="C1448:F1448"/>
    <mergeCell ref="C1452:F1452"/>
    <mergeCell ref="C1469:F1469"/>
    <mergeCell ref="C1412:F1412"/>
    <mergeCell ref="B1429:B1431"/>
    <mergeCell ref="C1429:C1431"/>
    <mergeCell ref="D1429:D1430"/>
    <mergeCell ref="E1429:F1430"/>
    <mergeCell ref="C1432:F1432"/>
    <mergeCell ref="C1370:F1370"/>
    <mergeCell ref="C1371:F1371"/>
    <mergeCell ref="C1375:F1375"/>
    <mergeCell ref="C1378:F1378"/>
    <mergeCell ref="C1402:F1402"/>
    <mergeCell ref="C1411:F1411"/>
    <mergeCell ref="C1323:F1323"/>
    <mergeCell ref="C1330:F1330"/>
    <mergeCell ref="C1334:F1334"/>
    <mergeCell ref="C1338:F1338"/>
    <mergeCell ref="C1355:F1355"/>
    <mergeCell ref="B1367:B1369"/>
    <mergeCell ref="C1367:C1369"/>
    <mergeCell ref="D1367:D1368"/>
    <mergeCell ref="E1367:F1368"/>
    <mergeCell ref="B1315:B1317"/>
    <mergeCell ref="C1315:C1317"/>
    <mergeCell ref="D1315:D1316"/>
    <mergeCell ref="E1315:F1316"/>
    <mergeCell ref="C1318:F1318"/>
    <mergeCell ref="C1322:F1322"/>
    <mergeCell ref="C1257:F1257"/>
    <mergeCell ref="C1261:F1261"/>
    <mergeCell ref="C1264:F1264"/>
    <mergeCell ref="C1288:F1288"/>
    <mergeCell ref="C1297:F1297"/>
    <mergeCell ref="C1298:F1298"/>
    <mergeCell ref="C1242:F1242"/>
    <mergeCell ref="B1253:B1255"/>
    <mergeCell ref="C1253:C1255"/>
    <mergeCell ref="D1253:D1254"/>
    <mergeCell ref="E1253:F1254"/>
    <mergeCell ref="C1256:F1256"/>
    <mergeCell ref="C1205:F1205"/>
    <mergeCell ref="C1209:F1209"/>
    <mergeCell ref="C1210:F1210"/>
    <mergeCell ref="C1217:F1217"/>
    <mergeCell ref="C1221:F1221"/>
    <mergeCell ref="C1225:F1225"/>
    <mergeCell ref="C1148:F1148"/>
    <mergeCell ref="C1151:F1151"/>
    <mergeCell ref="C1175:F1175"/>
    <mergeCell ref="C1184:F1184"/>
    <mergeCell ref="C1185:F1185"/>
    <mergeCell ref="B1202:B1204"/>
    <mergeCell ref="C1202:C1204"/>
    <mergeCell ref="D1202:D1203"/>
    <mergeCell ref="E1202:F1203"/>
    <mergeCell ref="B1140:B1142"/>
    <mergeCell ref="C1140:C1142"/>
    <mergeCell ref="D1140:D1141"/>
    <mergeCell ref="E1140:F1141"/>
    <mergeCell ref="C1143:F1143"/>
    <mergeCell ref="C1144:F1144"/>
    <mergeCell ref="C1096:F1096"/>
    <mergeCell ref="C1097:F1097"/>
    <mergeCell ref="C1104:F1104"/>
    <mergeCell ref="C1108:F1108"/>
    <mergeCell ref="C1112:F1112"/>
    <mergeCell ref="C1129:F1129"/>
    <mergeCell ref="C1072:F1072"/>
    <mergeCell ref="B1089:B1091"/>
    <mergeCell ref="C1089:C1091"/>
    <mergeCell ref="D1089:D1090"/>
    <mergeCell ref="E1089:F1090"/>
    <mergeCell ref="C1092:F1092"/>
    <mergeCell ref="C1030:F1030"/>
    <mergeCell ref="C1031:F1031"/>
    <mergeCell ref="C1035:F1035"/>
    <mergeCell ref="C1038:F1038"/>
    <mergeCell ref="C1062:F1062"/>
    <mergeCell ref="C1071:F1071"/>
    <mergeCell ref="C990:F990"/>
    <mergeCell ref="C994:F994"/>
    <mergeCell ref="C998:F998"/>
    <mergeCell ref="C1015:F1015"/>
    <mergeCell ref="B1027:B1029"/>
    <mergeCell ref="C1027:C1029"/>
    <mergeCell ref="D1027:D1028"/>
    <mergeCell ref="E1027:F1028"/>
    <mergeCell ref="C968:F968"/>
    <mergeCell ref="C971:F971"/>
    <mergeCell ref="C974:F974"/>
    <mergeCell ref="C978:F978"/>
    <mergeCell ref="C982:F982"/>
    <mergeCell ref="C983:F983"/>
    <mergeCell ref="C947:F947"/>
    <mergeCell ref="B964:B966"/>
    <mergeCell ref="C964:C966"/>
    <mergeCell ref="D964:D965"/>
    <mergeCell ref="E964:F965"/>
    <mergeCell ref="C967:F967"/>
    <mergeCell ref="C905:F905"/>
    <mergeCell ref="C906:F906"/>
    <mergeCell ref="C910:F910"/>
    <mergeCell ref="C913:F913"/>
    <mergeCell ref="C937:F937"/>
    <mergeCell ref="C946:F946"/>
    <mergeCell ref="C865:F865"/>
    <mergeCell ref="C869:F869"/>
    <mergeCell ref="C873:F873"/>
    <mergeCell ref="C890:F890"/>
    <mergeCell ref="B902:B904"/>
    <mergeCell ref="C902:C904"/>
    <mergeCell ref="D902:D903"/>
    <mergeCell ref="E902:F903"/>
    <mergeCell ref="C843:F843"/>
    <mergeCell ref="C846:F846"/>
    <mergeCell ref="C849:F849"/>
    <mergeCell ref="C853:F853"/>
    <mergeCell ref="C857:F857"/>
    <mergeCell ref="C858:F858"/>
    <mergeCell ref="C822:F822"/>
    <mergeCell ref="B839:B841"/>
    <mergeCell ref="C839:C841"/>
    <mergeCell ref="D839:D840"/>
    <mergeCell ref="E839:F840"/>
    <mergeCell ref="C842:F842"/>
    <mergeCell ref="C780:F780"/>
    <mergeCell ref="C781:F781"/>
    <mergeCell ref="C785:F785"/>
    <mergeCell ref="C788:F788"/>
    <mergeCell ref="C812:F812"/>
    <mergeCell ref="C821:F821"/>
    <mergeCell ref="C745:F745"/>
    <mergeCell ref="C749:F749"/>
    <mergeCell ref="C766:F766"/>
    <mergeCell ref="B777:B779"/>
    <mergeCell ref="C777:C779"/>
    <mergeCell ref="D777:D778"/>
    <mergeCell ref="E777:F778"/>
    <mergeCell ref="C722:F722"/>
    <mergeCell ref="C725:F725"/>
    <mergeCell ref="C729:F729"/>
    <mergeCell ref="C733:F733"/>
    <mergeCell ref="C734:F734"/>
    <mergeCell ref="C741:F741"/>
    <mergeCell ref="C701:F701"/>
    <mergeCell ref="B718:B720"/>
    <mergeCell ref="C718:C720"/>
    <mergeCell ref="D718:D719"/>
    <mergeCell ref="E718:F719"/>
    <mergeCell ref="C721:F721"/>
    <mergeCell ref="C659:F659"/>
    <mergeCell ref="C660:F660"/>
    <mergeCell ref="C664:F664"/>
    <mergeCell ref="C667:F667"/>
    <mergeCell ref="C691:F691"/>
    <mergeCell ref="C700:F700"/>
    <mergeCell ref="C619:F619"/>
    <mergeCell ref="C623:F623"/>
    <mergeCell ref="C627:F627"/>
    <mergeCell ref="C644:F644"/>
    <mergeCell ref="B656:B658"/>
    <mergeCell ref="C656:C658"/>
    <mergeCell ref="D656:D657"/>
    <mergeCell ref="E656:F657"/>
    <mergeCell ref="C599:F599"/>
    <mergeCell ref="C600:F600"/>
    <mergeCell ref="C603:F603"/>
    <mergeCell ref="C607:F607"/>
    <mergeCell ref="C611:F611"/>
    <mergeCell ref="C612:F612"/>
    <mergeCell ref="C542:F542"/>
    <mergeCell ref="C545:F545"/>
    <mergeCell ref="C569:F569"/>
    <mergeCell ref="C578:F578"/>
    <mergeCell ref="C579:F579"/>
    <mergeCell ref="B596:B598"/>
    <mergeCell ref="C596:C598"/>
    <mergeCell ref="D596:D597"/>
    <mergeCell ref="E596:F597"/>
    <mergeCell ref="B534:B536"/>
    <mergeCell ref="C534:C536"/>
    <mergeCell ref="D534:D535"/>
    <mergeCell ref="E534:F535"/>
    <mergeCell ref="C537:F537"/>
    <mergeCell ref="C538:F538"/>
    <mergeCell ref="C489:F489"/>
    <mergeCell ref="C490:F490"/>
    <mergeCell ref="C497:F497"/>
    <mergeCell ref="C501:F501"/>
    <mergeCell ref="C505:F505"/>
    <mergeCell ref="C522:F522"/>
    <mergeCell ref="C471:F471"/>
    <mergeCell ref="C472:F472"/>
    <mergeCell ref="C475:F475"/>
    <mergeCell ref="C478:F478"/>
    <mergeCell ref="C481:F481"/>
    <mergeCell ref="C485:F485"/>
    <mergeCell ref="C414:F414"/>
    <mergeCell ref="C417:F417"/>
    <mergeCell ref="C441:F441"/>
    <mergeCell ref="C450:F450"/>
    <mergeCell ref="C451:F451"/>
    <mergeCell ref="B468:B470"/>
    <mergeCell ref="C468:C470"/>
    <mergeCell ref="D468:D469"/>
    <mergeCell ref="E468:F469"/>
    <mergeCell ref="B406:B408"/>
    <mergeCell ref="C406:C408"/>
    <mergeCell ref="D406:D407"/>
    <mergeCell ref="E406:F407"/>
    <mergeCell ref="C409:F409"/>
    <mergeCell ref="C410:F410"/>
    <mergeCell ref="C362:F362"/>
    <mergeCell ref="C363:F363"/>
    <mergeCell ref="C370:F370"/>
    <mergeCell ref="C374:F374"/>
    <mergeCell ref="C378:F378"/>
    <mergeCell ref="C395:F395"/>
    <mergeCell ref="C350:F350"/>
    <mergeCell ref="C353:F353"/>
    <mergeCell ref="B359:B361"/>
    <mergeCell ref="C359:C361"/>
    <mergeCell ref="D359:D360"/>
    <mergeCell ref="E359:F360"/>
    <mergeCell ref="C308:F308"/>
    <mergeCell ref="C309:F309"/>
    <mergeCell ref="C313:F313"/>
    <mergeCell ref="C316:F316"/>
    <mergeCell ref="C340:F340"/>
    <mergeCell ref="C349:F349"/>
    <mergeCell ref="C269:F269"/>
    <mergeCell ref="C273:F273"/>
    <mergeCell ref="C277:F277"/>
    <mergeCell ref="C294:F294"/>
    <mergeCell ref="B305:B307"/>
    <mergeCell ref="C305:C307"/>
    <mergeCell ref="D305:D306"/>
    <mergeCell ref="E305:F306"/>
    <mergeCell ref="C253:F253"/>
    <mergeCell ref="C256:F256"/>
    <mergeCell ref="C257:F257"/>
    <mergeCell ref="B266:B268"/>
    <mergeCell ref="C266:C268"/>
    <mergeCell ref="D266:D267"/>
    <mergeCell ref="E266:F267"/>
    <mergeCell ref="C211:F211"/>
    <mergeCell ref="C212:F212"/>
    <mergeCell ref="C216:F216"/>
    <mergeCell ref="C219:F219"/>
    <mergeCell ref="C243:F243"/>
    <mergeCell ref="C252:F252"/>
    <mergeCell ref="C166:F166"/>
    <mergeCell ref="C170:F170"/>
    <mergeCell ref="C174:F174"/>
    <mergeCell ref="C191:F191"/>
    <mergeCell ref="C199:F199"/>
    <mergeCell ref="B208:B210"/>
    <mergeCell ref="C208:C210"/>
    <mergeCell ref="D208:D209"/>
    <mergeCell ref="E208:F209"/>
    <mergeCell ref="C150:F150"/>
    <mergeCell ref="C153:F153"/>
    <mergeCell ref="C154:F154"/>
    <mergeCell ref="B163:B165"/>
    <mergeCell ref="C163:C165"/>
    <mergeCell ref="D163:D164"/>
    <mergeCell ref="E163:F164"/>
    <mergeCell ref="C108:F108"/>
    <mergeCell ref="C109:F109"/>
    <mergeCell ref="C113:F113"/>
    <mergeCell ref="C116:F116"/>
    <mergeCell ref="C140:F140"/>
    <mergeCell ref="C149:F149"/>
    <mergeCell ref="C67:F67"/>
    <mergeCell ref="C71:F71"/>
    <mergeCell ref="C88:F88"/>
    <mergeCell ref="C96:F96"/>
    <mergeCell ref="B105:B107"/>
    <mergeCell ref="C105:C107"/>
    <mergeCell ref="D105:D106"/>
    <mergeCell ref="E105:F106"/>
    <mergeCell ref="C51:F51"/>
    <mergeCell ref="B60:B62"/>
    <mergeCell ref="C60:C62"/>
    <mergeCell ref="D60:D61"/>
    <mergeCell ref="E60:F61"/>
    <mergeCell ref="C63:F63"/>
    <mergeCell ref="C10:F10"/>
    <mergeCell ref="C13:F13"/>
    <mergeCell ref="C37:F37"/>
    <mergeCell ref="C46:F46"/>
    <mergeCell ref="C47:F47"/>
    <mergeCell ref="C50:F50"/>
    <mergeCell ref="B2:B4"/>
    <mergeCell ref="C2:C4"/>
    <mergeCell ref="D2:D3"/>
    <mergeCell ref="E2:F3"/>
    <mergeCell ref="C5:F5"/>
    <mergeCell ref="C6:F6"/>
  </mergeCells>
  <printOptions horizontalCentered="1"/>
  <pageMargins left="0.55118110236220474" right="0.15748031496062992" top="0.15748031496062992" bottom="0.15748031496062992" header="0.15748031496062992" footer="0.15748031496062992"/>
  <pageSetup scale="78" orientation="portrait" r:id="rId1"/>
  <headerFooter>
    <oddFooter>&amp;RBudget 2024-2025</oddFooter>
  </headerFooter>
  <rowBreaks count="18" manualBreakCount="18">
    <brk id="58" max="6" man="1"/>
    <brk id="162" min="1" max="6" man="1"/>
    <brk id="264" min="1" max="9" man="1"/>
    <brk id="357" min="1" max="9" man="1"/>
    <brk id="466" min="1" max="9" man="1"/>
    <brk id="594" min="1" max="9" man="1"/>
    <brk id="716" min="1" max="9" man="1"/>
    <brk id="837" min="1" max="9" man="1"/>
    <brk id="962" min="1" max="9" man="1"/>
    <brk id="1087" min="1" max="9" man="1"/>
    <brk id="1200" min="1" max="9" man="1"/>
    <brk id="1313" min="1" max="9" man="1"/>
    <brk id="1427" min="1" max="9" man="1"/>
    <brk id="1540" min="1" max="9" man="1"/>
    <brk id="1653" min="1" max="9" man="1"/>
    <brk id="1767" min="1" max="9" man="1"/>
    <brk id="1881" min="1" max="9" man="1"/>
    <brk id="1979" min="1" max="6" man="1"/>
  </rowBreaks>
  <colBreaks count="1" manualBreakCount="1">
    <brk id="9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Print P&amp;A &amp; OC</vt:lpstr>
      <vt:lpstr>Sheet1</vt:lpstr>
      <vt:lpstr>'Print P&amp;A &amp; OC'!Print_Area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2025-01-23T08:04:21Z</dcterms:modified>
</cp:coreProperties>
</file>